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050" windowHeight="10020"/>
  </bookViews>
  <sheets>
    <sheet name="АПП подуш. 2017(июнь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'АПП подуш. 2017(июнь)'!$C:$C,'АПП подуш. 2017(июнь)'!$6:$8</definedName>
    <definedName name="_xlnm.Print_Area" localSheetId="0">'АПП подуш. 2017(июнь)'!$A$1:$Q$56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P56" i="1" l="1"/>
  <c r="N56" i="1"/>
  <c r="L56" i="1"/>
  <c r="J56" i="1"/>
  <c r="H55" i="1"/>
  <c r="G55" i="1"/>
  <c r="O55" i="1" s="1"/>
  <c r="D55" i="1"/>
  <c r="H54" i="1"/>
  <c r="G54" i="1"/>
  <c r="M54" i="1" s="1"/>
  <c r="D54" i="1"/>
  <c r="H53" i="1"/>
  <c r="G53" i="1"/>
  <c r="O53" i="1" s="1"/>
  <c r="D53" i="1"/>
  <c r="H52" i="1"/>
  <c r="G52" i="1"/>
  <c r="D52" i="1"/>
  <c r="Q51" i="1"/>
  <c r="H51" i="1"/>
  <c r="G51" i="1"/>
  <c r="O51" i="1" s="1"/>
  <c r="D51" i="1"/>
  <c r="H50" i="1"/>
  <c r="G50" i="1"/>
  <c r="M50" i="1" s="1"/>
  <c r="D50" i="1"/>
  <c r="H49" i="1"/>
  <c r="G49" i="1"/>
  <c r="O49" i="1" s="1"/>
  <c r="D49" i="1"/>
  <c r="H48" i="1"/>
  <c r="G48" i="1"/>
  <c r="D48" i="1"/>
  <c r="H47" i="1"/>
  <c r="G47" i="1"/>
  <c r="O47" i="1" s="1"/>
  <c r="D47" i="1"/>
  <c r="H46" i="1"/>
  <c r="G46" i="1"/>
  <c r="M46" i="1" s="1"/>
  <c r="D46" i="1"/>
  <c r="H45" i="1"/>
  <c r="G45" i="1"/>
  <c r="O45" i="1" s="1"/>
  <c r="D45" i="1"/>
  <c r="H44" i="1"/>
  <c r="G44" i="1"/>
  <c r="D44" i="1"/>
  <c r="Q43" i="1"/>
  <c r="H43" i="1"/>
  <c r="G43" i="1"/>
  <c r="O43" i="1" s="1"/>
  <c r="D43" i="1"/>
  <c r="H42" i="1"/>
  <c r="G42" i="1"/>
  <c r="M42" i="1" s="1"/>
  <c r="D42" i="1"/>
  <c r="H41" i="1"/>
  <c r="G41" i="1"/>
  <c r="O41" i="1" s="1"/>
  <c r="D41" i="1"/>
  <c r="H40" i="1"/>
  <c r="G40" i="1"/>
  <c r="D40" i="1"/>
  <c r="Q39" i="1"/>
  <c r="O39" i="1"/>
  <c r="M39" i="1"/>
  <c r="K39" i="1"/>
  <c r="I39" i="1" s="1"/>
  <c r="H39" i="1"/>
  <c r="D39" i="1"/>
  <c r="H38" i="1"/>
  <c r="G38" i="1"/>
  <c r="Q38" i="1" s="1"/>
  <c r="D38" i="1"/>
  <c r="H37" i="1"/>
  <c r="G37" i="1"/>
  <c r="M37" i="1" s="1"/>
  <c r="D37" i="1"/>
  <c r="O36" i="1"/>
  <c r="K36" i="1"/>
  <c r="H36" i="1"/>
  <c r="G36" i="1"/>
  <c r="Q36" i="1" s="1"/>
  <c r="D36" i="1"/>
  <c r="O35" i="1"/>
  <c r="K35" i="1"/>
  <c r="H35" i="1"/>
  <c r="G35" i="1"/>
  <c r="M35" i="1" s="1"/>
  <c r="D35" i="1"/>
  <c r="H34" i="1"/>
  <c r="G34" i="1"/>
  <c r="Q34" i="1" s="1"/>
  <c r="D34" i="1"/>
  <c r="H33" i="1"/>
  <c r="G33" i="1"/>
  <c r="M33" i="1" s="1"/>
  <c r="D33" i="1"/>
  <c r="O32" i="1"/>
  <c r="K32" i="1"/>
  <c r="H32" i="1"/>
  <c r="G32" i="1"/>
  <c r="Q32" i="1" s="1"/>
  <c r="D32" i="1"/>
  <c r="O31" i="1"/>
  <c r="K31" i="1"/>
  <c r="H31" i="1"/>
  <c r="G31" i="1"/>
  <c r="M31" i="1" s="1"/>
  <c r="D31" i="1"/>
  <c r="H30" i="1"/>
  <c r="G30" i="1"/>
  <c r="Q30" i="1" s="1"/>
  <c r="D30" i="1"/>
  <c r="H29" i="1"/>
  <c r="G29" i="1"/>
  <c r="M29" i="1" s="1"/>
  <c r="D29" i="1"/>
  <c r="O28" i="1"/>
  <c r="K28" i="1"/>
  <c r="H28" i="1"/>
  <c r="G28" i="1"/>
  <c r="Q28" i="1" s="1"/>
  <c r="D28" i="1"/>
  <c r="O27" i="1"/>
  <c r="K27" i="1"/>
  <c r="H27" i="1"/>
  <c r="G27" i="1"/>
  <c r="M27" i="1" s="1"/>
  <c r="D27" i="1"/>
  <c r="H26" i="1"/>
  <c r="G26" i="1"/>
  <c r="Q26" i="1" s="1"/>
  <c r="D26" i="1"/>
  <c r="H25" i="1"/>
  <c r="G25" i="1"/>
  <c r="M25" i="1" s="1"/>
  <c r="D25" i="1"/>
  <c r="O24" i="1"/>
  <c r="K24" i="1"/>
  <c r="H24" i="1"/>
  <c r="G24" i="1"/>
  <c r="Q24" i="1" s="1"/>
  <c r="D24" i="1"/>
  <c r="O23" i="1"/>
  <c r="K23" i="1"/>
  <c r="H23" i="1"/>
  <c r="G23" i="1"/>
  <c r="M23" i="1" s="1"/>
  <c r="D23" i="1"/>
  <c r="H22" i="1"/>
  <c r="G22" i="1"/>
  <c r="Q22" i="1" s="1"/>
  <c r="D22" i="1"/>
  <c r="Q21" i="1"/>
  <c r="O21" i="1"/>
  <c r="M21" i="1"/>
  <c r="K21" i="1"/>
  <c r="H21" i="1"/>
  <c r="D21" i="1"/>
  <c r="Q20" i="1"/>
  <c r="H20" i="1"/>
  <c r="G20" i="1"/>
  <c r="O20" i="1" s="1"/>
  <c r="D20" i="1"/>
  <c r="M19" i="1"/>
  <c r="H19" i="1"/>
  <c r="G19" i="1"/>
  <c r="D19" i="1"/>
  <c r="Q18" i="1"/>
  <c r="H18" i="1"/>
  <c r="G18" i="1"/>
  <c r="O18" i="1" s="1"/>
  <c r="D18" i="1"/>
  <c r="M17" i="1"/>
  <c r="H17" i="1"/>
  <c r="G17" i="1"/>
  <c r="D17" i="1"/>
  <c r="Q16" i="1"/>
  <c r="O16" i="1"/>
  <c r="M16" i="1"/>
  <c r="K16" i="1"/>
  <c r="H16" i="1"/>
  <c r="D16" i="1"/>
  <c r="H15" i="1"/>
  <c r="G15" i="1"/>
  <c r="Q15" i="1" s="1"/>
  <c r="D15" i="1"/>
  <c r="O14" i="1"/>
  <c r="K14" i="1"/>
  <c r="H14" i="1"/>
  <c r="G14" i="1"/>
  <c r="M14" i="1" s="1"/>
  <c r="D14" i="1"/>
  <c r="O13" i="1"/>
  <c r="K13" i="1"/>
  <c r="H13" i="1"/>
  <c r="G13" i="1"/>
  <c r="Q13" i="1" s="1"/>
  <c r="D13" i="1"/>
  <c r="O12" i="1"/>
  <c r="H12" i="1"/>
  <c r="G12" i="1"/>
  <c r="M12" i="1" s="1"/>
  <c r="D12" i="1"/>
  <c r="H11" i="1"/>
  <c r="G11" i="1"/>
  <c r="Q11" i="1" s="1"/>
  <c r="D11" i="1"/>
  <c r="O10" i="1"/>
  <c r="K10" i="1"/>
  <c r="H10" i="1"/>
  <c r="G10" i="1"/>
  <c r="M10" i="1" s="1"/>
  <c r="D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Q9" i="1"/>
  <c r="O9" i="1"/>
  <c r="M9" i="1"/>
  <c r="K9" i="1"/>
  <c r="H9" i="1"/>
  <c r="I21" i="1" l="1"/>
  <c r="O22" i="1"/>
  <c r="O26" i="1"/>
  <c r="O30" i="1"/>
  <c r="O34" i="1"/>
  <c r="O38" i="1"/>
  <c r="Q45" i="1"/>
  <c r="Q53" i="1"/>
  <c r="K25" i="1"/>
  <c r="K33" i="1"/>
  <c r="I33" i="1" s="1"/>
  <c r="Q41" i="1"/>
  <c r="Q49" i="1"/>
  <c r="K11" i="1"/>
  <c r="K15" i="1"/>
  <c r="K29" i="1"/>
  <c r="K37" i="1"/>
  <c r="O11" i="1"/>
  <c r="K12" i="1"/>
  <c r="O15" i="1"/>
  <c r="I16" i="1"/>
  <c r="K22" i="1"/>
  <c r="I22" i="1" s="1"/>
  <c r="O25" i="1"/>
  <c r="K26" i="1"/>
  <c r="O29" i="1"/>
  <c r="K30" i="1"/>
  <c r="O33" i="1"/>
  <c r="K34" i="1"/>
  <c r="O37" i="1"/>
  <c r="K38" i="1"/>
  <c r="Q47" i="1"/>
  <c r="Q55" i="1"/>
  <c r="I9" i="1"/>
  <c r="I29" i="1"/>
  <c r="K40" i="1"/>
  <c r="Q40" i="1"/>
  <c r="O40" i="1"/>
  <c r="K44" i="1"/>
  <c r="Q44" i="1"/>
  <c r="O44" i="1"/>
  <c r="K48" i="1"/>
  <c r="Q48" i="1"/>
  <c r="O48" i="1"/>
  <c r="K52" i="1"/>
  <c r="Q52" i="1"/>
  <c r="O52" i="1"/>
  <c r="M40" i="1"/>
  <c r="K42" i="1"/>
  <c r="Q42" i="1"/>
  <c r="O42" i="1"/>
  <c r="M44" i="1"/>
  <c r="K46" i="1"/>
  <c r="Q46" i="1"/>
  <c r="O46" i="1"/>
  <c r="M48" i="1"/>
  <c r="K50" i="1"/>
  <c r="Q50" i="1"/>
  <c r="O50" i="1"/>
  <c r="M52" i="1"/>
  <c r="K54" i="1"/>
  <c r="Q54" i="1"/>
  <c r="O54" i="1"/>
  <c r="H56" i="1"/>
  <c r="K17" i="1"/>
  <c r="O17" i="1"/>
  <c r="O56" i="1" s="1"/>
  <c r="Q17" i="1"/>
  <c r="K19" i="1"/>
  <c r="Q19" i="1"/>
  <c r="O19" i="1"/>
  <c r="Q10" i="1"/>
  <c r="I10" i="1" s="1"/>
  <c r="M11" i="1"/>
  <c r="Q12" i="1"/>
  <c r="M13" i="1"/>
  <c r="I13" i="1" s="1"/>
  <c r="Q14" i="1"/>
  <c r="I14" i="1" s="1"/>
  <c r="M15" i="1"/>
  <c r="I15" i="1" s="1"/>
  <c r="K18" i="1"/>
  <c r="K20" i="1"/>
  <c r="M22" i="1"/>
  <c r="Q23" i="1"/>
  <c r="I23" i="1" s="1"/>
  <c r="M24" i="1"/>
  <c r="I24" i="1" s="1"/>
  <c r="Q25" i="1"/>
  <c r="M26" i="1"/>
  <c r="I26" i="1" s="1"/>
  <c r="Q27" i="1"/>
  <c r="I27" i="1" s="1"/>
  <c r="M28" i="1"/>
  <c r="I28" i="1" s="1"/>
  <c r="Q29" i="1"/>
  <c r="M30" i="1"/>
  <c r="I30" i="1" s="1"/>
  <c r="Q31" i="1"/>
  <c r="I31" i="1" s="1"/>
  <c r="M32" i="1"/>
  <c r="I32" i="1" s="1"/>
  <c r="Q33" i="1"/>
  <c r="M34" i="1"/>
  <c r="I34" i="1" s="1"/>
  <c r="Q35" i="1"/>
  <c r="I35" i="1" s="1"/>
  <c r="M36" i="1"/>
  <c r="I36" i="1" s="1"/>
  <c r="Q37" i="1"/>
  <c r="I37" i="1" s="1"/>
  <c r="M38" i="1"/>
  <c r="I38" i="1" s="1"/>
  <c r="K41" i="1"/>
  <c r="K43" i="1"/>
  <c r="K45" i="1"/>
  <c r="K47" i="1"/>
  <c r="K49" i="1"/>
  <c r="K51" i="1"/>
  <c r="K53" i="1"/>
  <c r="K55" i="1"/>
  <c r="M41" i="1"/>
  <c r="M43" i="1"/>
  <c r="M45" i="1"/>
  <c r="M47" i="1"/>
  <c r="M49" i="1"/>
  <c r="M51" i="1"/>
  <c r="M53" i="1"/>
  <c r="M55" i="1"/>
  <c r="M18" i="1"/>
  <c r="M20" i="1"/>
  <c r="I25" i="1" l="1"/>
  <c r="I52" i="1"/>
  <c r="M56" i="1"/>
  <c r="I17" i="1"/>
  <c r="I18" i="1"/>
  <c r="I12" i="1"/>
  <c r="Q56" i="1"/>
  <c r="I51" i="1"/>
  <c r="I55" i="1"/>
  <c r="I44" i="1"/>
  <c r="K56" i="1"/>
  <c r="I43" i="1"/>
  <c r="I47" i="1"/>
  <c r="I53" i="1"/>
  <c r="I45" i="1"/>
  <c r="I20" i="1"/>
  <c r="I11" i="1"/>
  <c r="I48" i="1"/>
  <c r="I49" i="1"/>
  <c r="I41" i="1"/>
  <c r="I19" i="1"/>
  <c r="I54" i="1"/>
  <c r="I50" i="1"/>
  <c r="I46" i="1"/>
  <c r="I42" i="1"/>
  <c r="I40" i="1"/>
  <c r="I56" i="1" l="1"/>
  <c r="I57" i="1" l="1"/>
</calcChain>
</file>

<file path=xl/sharedStrings.xml><?xml version="1.0" encoding="utf-8"?>
<sst xmlns="http://schemas.openxmlformats.org/spreadsheetml/2006/main" count="72" uniqueCount="65">
  <si>
    <t>Распределение объемов финансового обеспечения  по подушевому нормативу амбулаторно-поликлинической помощи  между страховыми медицинскими организациями и медицинскими организациями в расчете на месяц</t>
  </si>
  <si>
    <t>№ п.п.</t>
  </si>
  <si>
    <t>Код МО</t>
  </si>
  <si>
    <t>Наименование МО</t>
  </si>
  <si>
    <t>Подушевой норматив базовый</t>
  </si>
  <si>
    <t>Подушевой норматив финанси-рования  (руб./год)</t>
  </si>
  <si>
    <t>Поправочный интегрирован-ный коэф-т, КДинт</t>
  </si>
  <si>
    <t>Дифференцированный подушевой норматив, рублей/год Дпнi</t>
  </si>
  <si>
    <t>ВСЕГО, в том числе:</t>
  </si>
  <si>
    <t>ОАО "СК "Даль-Росмед"</t>
  </si>
  <si>
    <t>ЗАО "СК "Спасские ворота - М"</t>
  </si>
  <si>
    <t>ООО "РГС - Медицина"</t>
  </si>
  <si>
    <t>Численность застрахован-ных на 01.05.2017
(чел.)</t>
  </si>
  <si>
    <t>Расчетный объем финансирования АПП
(руб.)</t>
  </si>
  <si>
    <t>Расчетный объем финан-сирования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</si>
  <si>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</si>
  <si>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</si>
  <si>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</si>
  <si>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</si>
  <si>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</si>
  <si>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</si>
  <si>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</si>
  <si>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</si>
  <si>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</si>
  <si>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</si>
  <si>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</si>
  <si>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</si>
  <si>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</si>
  <si>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</si>
  <si>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</si>
  <si>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</si>
  <si>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</si>
  <si>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Хабаровская поликлиника ФГБУЗ "ДВОМЦ ФМБА"</t>
  </si>
  <si>
    <t>ГБОУ ВПО "ДВГМУ" МЗ РФ</t>
  </si>
  <si>
    <t>НУЗ "Отделенческая поликлиника на ст. Хабаровск-1"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</si>
  <si>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</si>
  <si>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</si>
  <si>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</si>
  <si>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</si>
  <si>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</si>
  <si>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</si>
  <si>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</si>
  <si>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</si>
  <si>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</si>
  <si>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</si>
  <si>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</si>
  <si>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</si>
  <si>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</si>
  <si>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</si>
  <si>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</si>
  <si>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</si>
  <si>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</si>
  <si>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</si>
  <si>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</si>
  <si>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</si>
  <si>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</si>
  <si>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</si>
  <si>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</si>
  <si>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</si>
  <si>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</si>
  <si>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</si>
  <si>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</si>
  <si>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</si>
  <si>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ООО ВТБ МС</t>
  </si>
  <si>
    <t xml:space="preserve">Приложение № 6                                                      
  к Решению Комиссии по разработке ТП ОМС от 12.07.2017 №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</si>
</sst>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_-* #,##0_р_._-;\-* #,##0_р_._-;_-* &quot;-&quot;??_р_._-;_-@_-"/>
    <numFmt numFmtId="167" formatCode="0.0000"/>
    <numFmt numFmtId="168" formatCode="0.00_ ;\-0.00\ "/>
    <numFmt numFmtId="169" formatCode="#,##0.00_ ;\-#,##0.00\ "/>
  </numFmts>
  <fonts count="18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7" fillId="0" borderId="0"/>
    <xf numFmtId="0" fontId="12" fillId="0" borderId="0" applyFill="0" applyBorder="0" applyProtection="0">
      <alignment wrapText="1"/>
      <protection locked="0"/>
    </xf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2" applyFont="1" applyFill="1" applyBorder="1" applyAlignment="1">
      <alignment wrapText="1"/>
    </xf>
    <xf numFmtId="0" fontId="3" fillId="0" borderId="0" xfId="2" applyFont="1" applyFill="1" applyBorder="1" applyAlignment="1">
      <alignment horizontal="center" wrapText="1"/>
    </xf>
    <xf numFmtId="0" fontId="3" fillId="0" borderId="0" xfId="2" applyFont="1" applyFill="1" applyBorder="1" applyAlignment="1">
      <alignment horizontal="right" wrapText="1"/>
    </xf>
    <xf numFmtId="0" fontId="3" fillId="0" borderId="2" xfId="2" applyFont="1" applyFill="1" applyBorder="1" applyAlignment="1">
      <alignment horizontal="center" wrapText="1"/>
    </xf>
    <xf numFmtId="0" fontId="10" fillId="0" borderId="3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wrapText="1"/>
    </xf>
    <xf numFmtId="1" fontId="3" fillId="0" borderId="2" xfId="2" applyNumberFormat="1" applyFont="1" applyFill="1" applyBorder="1" applyAlignment="1">
      <alignment horizontal="center" vertical="center" wrapText="1"/>
    </xf>
    <xf numFmtId="1" fontId="3" fillId="0" borderId="2" xfId="3" applyNumberFormat="1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11" fillId="0" borderId="2" xfId="0" applyNumberFormat="1" applyFont="1" applyFill="1" applyBorder="1"/>
    <xf numFmtId="0" fontId="3" fillId="0" borderId="3" xfId="2" applyFont="1" applyFill="1" applyBorder="1" applyAlignment="1">
      <alignment wrapText="1"/>
    </xf>
    <xf numFmtId="164" fontId="3" fillId="0" borderId="3" xfId="3" applyNumberFormat="1" applyFont="1" applyFill="1" applyBorder="1" applyAlignment="1">
      <alignment wrapText="1"/>
    </xf>
    <xf numFmtId="165" fontId="3" fillId="2" borderId="3" xfId="2" applyNumberFormat="1" applyFont="1" applyFill="1" applyBorder="1" applyAlignment="1">
      <alignment horizontal="center" wrapText="1"/>
    </xf>
    <xf numFmtId="166" fontId="3" fillId="0" borderId="2" xfId="2" applyNumberFormat="1" applyFont="1" applyFill="1" applyBorder="1" applyAlignment="1">
      <alignment wrapText="1"/>
    </xf>
    <xf numFmtId="164" fontId="3" fillId="0" borderId="2" xfId="2" applyNumberFormat="1" applyFont="1" applyFill="1" applyBorder="1" applyAlignment="1">
      <alignment wrapText="1"/>
    </xf>
    <xf numFmtId="166" fontId="3" fillId="0" borderId="2" xfId="3" applyNumberFormat="1" applyFont="1" applyFill="1" applyBorder="1" applyAlignment="1">
      <alignment horizontal="center" wrapText="1"/>
    </xf>
    <xf numFmtId="0" fontId="3" fillId="0" borderId="2" xfId="2" applyFont="1" applyFill="1" applyBorder="1" applyAlignment="1">
      <alignment horizontal="center" vertical="center" wrapText="1"/>
    </xf>
    <xf numFmtId="164" fontId="3" fillId="0" borderId="3" xfId="3" applyFont="1" applyFill="1" applyBorder="1" applyAlignment="1">
      <alignment wrapText="1"/>
    </xf>
    <xf numFmtId="166" fontId="3" fillId="0" borderId="3" xfId="3" applyNumberFormat="1" applyFont="1" applyFill="1" applyBorder="1" applyAlignment="1">
      <alignment horizontal="center" wrapText="1"/>
    </xf>
    <xf numFmtId="164" fontId="3" fillId="0" borderId="0" xfId="2" applyNumberFormat="1" applyFont="1" applyFill="1" applyBorder="1" applyAlignment="1">
      <alignment wrapText="1"/>
    </xf>
    <xf numFmtId="0" fontId="12" fillId="0" borderId="2" xfId="0" applyNumberFormat="1" applyFont="1" applyFill="1" applyBorder="1"/>
    <xf numFmtId="0" fontId="11" fillId="0" borderId="3" xfId="0" applyNumberFormat="1" applyFont="1" applyFill="1" applyBorder="1"/>
    <xf numFmtId="0" fontId="13" fillId="0" borderId="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wrapText="1"/>
    </xf>
    <xf numFmtId="164" fontId="3" fillId="0" borderId="2" xfId="3" applyFont="1" applyFill="1" applyBorder="1" applyAlignment="1">
      <alignment wrapText="1"/>
    </xf>
    <xf numFmtId="164" fontId="13" fillId="0" borderId="2" xfId="3" applyFont="1" applyFill="1" applyBorder="1" applyAlignment="1">
      <alignment wrapText="1"/>
    </xf>
    <xf numFmtId="167" fontId="13" fillId="0" borderId="2" xfId="2" applyNumberFormat="1" applyFont="1" applyFill="1" applyBorder="1" applyAlignment="1">
      <alignment horizontal="center" wrapText="1"/>
    </xf>
    <xf numFmtId="167" fontId="13" fillId="0" borderId="4" xfId="2" applyNumberFormat="1" applyFont="1" applyFill="1" applyBorder="1" applyAlignment="1">
      <alignment horizontal="center" wrapText="1"/>
    </xf>
    <xf numFmtId="166" fontId="13" fillId="0" borderId="4" xfId="3" applyNumberFormat="1" applyFont="1" applyFill="1" applyBorder="1" applyAlignment="1">
      <alignment wrapText="1"/>
    </xf>
    <xf numFmtId="164" fontId="13" fillId="0" borderId="4" xfId="1" applyFont="1" applyFill="1" applyBorder="1" applyAlignment="1">
      <alignment wrapText="1"/>
    </xf>
    <xf numFmtId="164" fontId="13" fillId="0" borderId="4" xfId="3" applyNumberFormat="1" applyFont="1" applyFill="1" applyBorder="1" applyAlignment="1">
      <alignment wrapText="1"/>
    </xf>
    <xf numFmtId="0" fontId="13" fillId="0" borderId="0" xfId="2" applyFont="1" applyFill="1" applyBorder="1" applyAlignment="1">
      <alignment wrapText="1"/>
    </xf>
    <xf numFmtId="164" fontId="3" fillId="0" borderId="0" xfId="3" applyFont="1" applyFill="1" applyBorder="1" applyAlignment="1">
      <alignment wrapText="1"/>
    </xf>
    <xf numFmtId="166" fontId="3" fillId="0" borderId="0" xfId="2" applyNumberFormat="1" applyFont="1" applyFill="1" applyBorder="1" applyAlignment="1">
      <alignment wrapText="1"/>
    </xf>
    <xf numFmtId="168" fontId="3" fillId="0" borderId="0" xfId="2" applyNumberFormat="1" applyFont="1" applyFill="1" applyBorder="1" applyAlignment="1">
      <alignment wrapText="1"/>
    </xf>
    <xf numFmtId="43" fontId="3" fillId="0" borderId="0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 wrapText="1"/>
    </xf>
    <xf numFmtId="0" fontId="5" fillId="0" borderId="0" xfId="0" applyFont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2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0" fontId="3" fillId="0" borderId="3" xfId="2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wrapText="1"/>
    </xf>
    <xf numFmtId="0" fontId="3" fillId="0" borderId="2" xfId="2" applyFont="1" applyFill="1" applyBorder="1" applyAlignment="1">
      <alignment horizontal="center" wrapText="1"/>
    </xf>
    <xf numFmtId="164" fontId="3" fillId="0" borderId="3" xfId="1" applyFont="1" applyFill="1" applyBorder="1" applyAlignment="1">
      <alignment horizontal="center" wrapText="1"/>
    </xf>
    <xf numFmtId="169" fontId="13" fillId="0" borderId="4" xfId="1" applyNumberFormat="1" applyFont="1" applyFill="1" applyBorder="1" applyAlignment="1">
      <alignment wrapText="1"/>
    </xf>
  </cellXfs>
  <cellStyles count="48">
    <cellStyle name="Обычный" xfId="0" builtinId="0"/>
    <cellStyle name="Обычный 2" xfId="4"/>
    <cellStyle name="Обычный 2 2" xfId="5"/>
    <cellStyle name="Обычный 3" xfId="2"/>
    <cellStyle name="Обычный 3 2" xfId="6"/>
    <cellStyle name="Обычный 3 2 2" xfId="7"/>
    <cellStyle name="Обычный 4" xfId="8"/>
    <cellStyle name="Обычный 4 2" xfId="9"/>
    <cellStyle name="Обычный 5" xfId="10"/>
    <cellStyle name="Обычный 5 2" xfId="11"/>
    <cellStyle name="Обычный Лена" xfId="12"/>
    <cellStyle name="Процентный 2" xfId="13"/>
    <cellStyle name="Финансовый" xfId="1" builtinId="3"/>
    <cellStyle name="Финансовый 10" xfId="14"/>
    <cellStyle name="Финансовый 11" xfId="15"/>
    <cellStyle name="Финансовый 12" xfId="16"/>
    <cellStyle name="Финансовый 13" xfId="17"/>
    <cellStyle name="Финансовый 14" xfId="18"/>
    <cellStyle name="Финансовый 15" xfId="19"/>
    <cellStyle name="Финансовый 16" xfId="20"/>
    <cellStyle name="Финансовый 17" xfId="21"/>
    <cellStyle name="Финансовый 18" xfId="22"/>
    <cellStyle name="Финансовый 19" xfId="23"/>
    <cellStyle name="Финансовый 2" xfId="24"/>
    <cellStyle name="Финансовый 2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"/>
    <cellStyle name="Финансовый 3 3" xfId="36"/>
    <cellStyle name="Финансовый 30" xfId="37"/>
    <cellStyle name="Финансовый 31" xfId="38"/>
    <cellStyle name="Финансовый 32" xfId="39"/>
    <cellStyle name="Финансовый 33" xfId="40"/>
    <cellStyle name="Финансовый 34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62"/>
  <sheetViews>
    <sheetView tabSelected="1" zoomScale="85" zoomScaleNormal="85" zoomScaleSheetLayoutView="100" workbookViewId="0">
      <pane xSplit="3" ySplit="8" topLeftCell="G9" activePane="bottomRight" state="frozen"/>
      <selection activeCell="AI55" sqref="AI55"/>
      <selection pane="topRight" activeCell="AI55" sqref="AI55"/>
      <selection pane="bottomLeft" activeCell="AI55" sqref="AI55"/>
      <selection pane="bottomRight" activeCell="K61" sqref="K61"/>
    </sheetView>
  </sheetViews>
  <sheetFormatPr defaultColWidth="8.25" defaultRowHeight="18.75" x14ac:dyDescent="0.3"/>
  <cols>
    <col min="1" max="1" width="5.75" style="1" customWidth="1"/>
    <col min="2" max="2" width="8.625" style="1" hidden="1" customWidth="1"/>
    <col min="3" max="3" width="37.75" style="1" customWidth="1"/>
    <col min="4" max="4" width="13.125" style="1" hidden="1" customWidth="1"/>
    <col min="5" max="5" width="13.25" style="1" hidden="1" customWidth="1"/>
    <col min="6" max="6" width="16.5" style="2" hidden="1" customWidth="1"/>
    <col min="7" max="7" width="16.5" style="2" customWidth="1"/>
    <col min="8" max="8" width="14.75" style="2" customWidth="1"/>
    <col min="9" max="9" width="20.25" style="1" customWidth="1"/>
    <col min="10" max="10" width="15.25" style="1" customWidth="1"/>
    <col min="11" max="11" width="21.125" style="1" customWidth="1"/>
    <col min="12" max="12" width="14" style="1" customWidth="1"/>
    <col min="13" max="13" width="14.625" style="1" customWidth="1"/>
    <col min="14" max="14" width="14.25" style="1" customWidth="1"/>
    <col min="15" max="15" width="18.375" style="1" customWidth="1"/>
    <col min="16" max="16" width="14" style="1" customWidth="1"/>
    <col min="17" max="17" width="17.125" style="1" customWidth="1"/>
    <col min="18" max="19" width="8.25" style="1" customWidth="1"/>
    <col min="20" max="16384" width="8.25" style="1"/>
  </cols>
  <sheetData>
    <row r="1" spans="1:17" x14ac:dyDescent="0.3">
      <c r="P1" s="37" t="s">
        <v>64</v>
      </c>
      <c r="Q1" s="38"/>
    </row>
    <row r="2" spans="1:17" ht="36.6" customHeight="1" x14ac:dyDescent="0.3">
      <c r="P2" s="38"/>
      <c r="Q2" s="38"/>
    </row>
    <row r="3" spans="1:17" ht="47.25" customHeight="1" x14ac:dyDescent="0.3">
      <c r="B3" s="39" t="s">
        <v>0</v>
      </c>
      <c r="C3" s="39"/>
      <c r="D3" s="39"/>
      <c r="E3" s="39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1:17" ht="19.5" customHeight="1" x14ac:dyDescent="0.35">
      <c r="C4" s="41"/>
      <c r="D4" s="41"/>
      <c r="E4" s="41"/>
      <c r="I4" s="3"/>
    </row>
    <row r="5" spans="1:17" hidden="1" x14ac:dyDescent="0.3"/>
    <row r="6" spans="1:17" s="2" customFormat="1" ht="36" customHeight="1" x14ac:dyDescent="0.3">
      <c r="A6" s="42" t="s">
        <v>1</v>
      </c>
      <c r="B6" s="44" t="s">
        <v>2</v>
      </c>
      <c r="C6" s="46" t="s">
        <v>3</v>
      </c>
      <c r="D6" s="46" t="s">
        <v>4</v>
      </c>
      <c r="E6" s="47" t="s">
        <v>5</v>
      </c>
      <c r="F6" s="47" t="s">
        <v>6</v>
      </c>
      <c r="G6" s="49" t="s">
        <v>7</v>
      </c>
      <c r="H6" s="51" t="s">
        <v>8</v>
      </c>
      <c r="I6" s="51"/>
      <c r="J6" s="52" t="s">
        <v>9</v>
      </c>
      <c r="K6" s="52"/>
      <c r="L6" s="52" t="s">
        <v>10</v>
      </c>
      <c r="M6" s="52"/>
      <c r="N6" s="52" t="s">
        <v>63</v>
      </c>
      <c r="O6" s="52"/>
      <c r="P6" s="52" t="s">
        <v>11</v>
      </c>
      <c r="Q6" s="52"/>
    </row>
    <row r="7" spans="1:17" s="2" customFormat="1" ht="96.6" customHeight="1" x14ac:dyDescent="0.3">
      <c r="A7" s="43"/>
      <c r="B7" s="45"/>
      <c r="C7" s="46"/>
      <c r="D7" s="46"/>
      <c r="E7" s="48"/>
      <c r="F7" s="48"/>
      <c r="G7" s="50"/>
      <c r="H7" s="4" t="s">
        <v>12</v>
      </c>
      <c r="I7" s="4" t="s">
        <v>13</v>
      </c>
      <c r="J7" s="4" t="s">
        <v>12</v>
      </c>
      <c r="K7" s="4" t="s">
        <v>13</v>
      </c>
      <c r="L7" s="4" t="s">
        <v>12</v>
      </c>
      <c r="M7" s="4" t="s">
        <v>13</v>
      </c>
      <c r="N7" s="4" t="s">
        <v>12</v>
      </c>
      <c r="O7" s="4" t="s">
        <v>13</v>
      </c>
      <c r="P7" s="4" t="s">
        <v>12</v>
      </c>
      <c r="Q7" s="4" t="s">
        <v>14</v>
      </c>
    </row>
    <row r="8" spans="1:17" ht="21" customHeight="1" x14ac:dyDescent="0.3">
      <c r="A8" s="5">
        <v>1</v>
      </c>
      <c r="B8" s="6">
        <v>2</v>
      </c>
      <c r="C8" s="4">
        <v>2</v>
      </c>
      <c r="D8" s="7"/>
      <c r="E8" s="8"/>
      <c r="F8" s="8"/>
      <c r="G8" s="8">
        <v>3</v>
      </c>
      <c r="H8" s="8">
        <v>4</v>
      </c>
      <c r="I8" s="8">
        <v>5</v>
      </c>
      <c r="J8" s="8">
        <v>6</v>
      </c>
      <c r="K8" s="8">
        <v>7</v>
      </c>
      <c r="L8" s="8">
        <v>8</v>
      </c>
      <c r="M8" s="8">
        <v>9</v>
      </c>
      <c r="N8" s="8">
        <v>10</v>
      </c>
      <c r="O8" s="8">
        <v>11</v>
      </c>
      <c r="P8" s="8">
        <v>12</v>
      </c>
      <c r="Q8" s="8">
        <v>13</v>
      </c>
    </row>
    <row r="9" spans="1:17" ht="39" customHeight="1" x14ac:dyDescent="0.3">
      <c r="A9" s="9">
        <v>1</v>
      </c>
      <c r="B9" s="10">
        <v>2101003</v>
      </c>
      <c r="C9" s="11" t="s">
        <v>15</v>
      </c>
      <c r="D9" s="12">
        <v>804</v>
      </c>
      <c r="E9" s="12">
        <v>804</v>
      </c>
      <c r="F9" s="13">
        <v>1.645</v>
      </c>
      <c r="G9" s="53">
        <v>1415.04</v>
      </c>
      <c r="H9" s="14">
        <f>J9+L9+N9+P9</f>
        <v>66310</v>
      </c>
      <c r="I9" s="15">
        <f>K9+M9+O9+Q9</f>
        <v>7819275.2000000002</v>
      </c>
      <c r="J9" s="16">
        <v>34958</v>
      </c>
      <c r="K9" s="15">
        <f>ROUND(G9*J9/12,2)</f>
        <v>4122247.36</v>
      </c>
      <c r="L9" s="16">
        <v>1419</v>
      </c>
      <c r="M9" s="15">
        <f>ROUND(G9*L9/12,2)</f>
        <v>167328.48000000001</v>
      </c>
      <c r="N9" s="16">
        <v>22400</v>
      </c>
      <c r="O9" s="15">
        <f>ROUND(G9*N9/12,2)</f>
        <v>2641408</v>
      </c>
      <c r="P9" s="16">
        <v>7533</v>
      </c>
      <c r="Q9" s="15">
        <f>ROUND(G9*P9/12,2)</f>
        <v>888291.36</v>
      </c>
    </row>
    <row r="10" spans="1:17" ht="39" customHeight="1" x14ac:dyDescent="0.3">
      <c r="A10" s="17">
        <f>A9+1</f>
        <v>2</v>
      </c>
      <c r="B10" s="10">
        <v>2141005</v>
      </c>
      <c r="C10" s="6" t="s">
        <v>16</v>
      </c>
      <c r="D10" s="18">
        <f>$D$9</f>
        <v>804</v>
      </c>
      <c r="E10" s="12">
        <v>804</v>
      </c>
      <c r="F10" s="13">
        <v>1.25</v>
      </c>
      <c r="G10" s="53">
        <f t="shared" ref="G10:G55" si="0">ROUND(E10*F10,2)</f>
        <v>1005</v>
      </c>
      <c r="H10" s="14">
        <f t="shared" ref="H10:I55" si="1">J10+L10+N10+P10</f>
        <v>38220</v>
      </c>
      <c r="I10" s="15">
        <f t="shared" si="1"/>
        <v>3200925</v>
      </c>
      <c r="J10" s="16">
        <v>24311</v>
      </c>
      <c r="K10" s="15">
        <f>ROUND(G10*J10/12,2)</f>
        <v>2036046.25</v>
      </c>
      <c r="L10" s="16">
        <v>720</v>
      </c>
      <c r="M10" s="15">
        <f t="shared" ref="M10:M55" si="2">ROUND(G10*L10/12,2)</f>
        <v>60300</v>
      </c>
      <c r="N10" s="16">
        <v>10070</v>
      </c>
      <c r="O10" s="15">
        <f t="shared" ref="O10:O55" si="3">ROUND(G10*N10/12,2)</f>
        <v>843362.5</v>
      </c>
      <c r="P10" s="16">
        <v>3119</v>
      </c>
      <c r="Q10" s="15">
        <f t="shared" ref="Q10:Q55" si="4">ROUND(G10*P10/12,2)</f>
        <v>261216.25</v>
      </c>
    </row>
    <row r="11" spans="1:17" ht="39" customHeight="1" x14ac:dyDescent="0.3">
      <c r="A11" s="17">
        <f t="shared" ref="A11:A55" si="5">A10+1</f>
        <v>3</v>
      </c>
      <c r="B11" s="10">
        <v>2101006</v>
      </c>
      <c r="C11" s="6" t="s">
        <v>17</v>
      </c>
      <c r="D11" s="18">
        <f t="shared" ref="D11:D55" si="6">$D$9</f>
        <v>804</v>
      </c>
      <c r="E11" s="12">
        <v>804</v>
      </c>
      <c r="F11" s="13">
        <v>1.4279999999999999</v>
      </c>
      <c r="G11" s="53">
        <f t="shared" si="0"/>
        <v>1148.1099999999999</v>
      </c>
      <c r="H11" s="14">
        <f t="shared" si="1"/>
        <v>54589</v>
      </c>
      <c r="I11" s="15">
        <f t="shared" si="1"/>
        <v>5222848.0599999996</v>
      </c>
      <c r="J11" s="19">
        <v>35615</v>
      </c>
      <c r="K11" s="15">
        <f>ROUND(G11*J11/12,2)</f>
        <v>3407494.8</v>
      </c>
      <c r="L11" s="19">
        <v>866</v>
      </c>
      <c r="M11" s="15">
        <f t="shared" si="2"/>
        <v>82855.27</v>
      </c>
      <c r="N11" s="19">
        <v>14139</v>
      </c>
      <c r="O11" s="15">
        <f t="shared" si="3"/>
        <v>1352760.61</v>
      </c>
      <c r="P11" s="19">
        <v>3969</v>
      </c>
      <c r="Q11" s="15">
        <f t="shared" si="4"/>
        <v>379737.38</v>
      </c>
    </row>
    <row r="12" spans="1:17" ht="39" customHeight="1" x14ac:dyDescent="0.3">
      <c r="A12" s="17">
        <f t="shared" si="5"/>
        <v>4</v>
      </c>
      <c r="B12" s="10">
        <v>2101007</v>
      </c>
      <c r="C12" s="6" t="s">
        <v>18</v>
      </c>
      <c r="D12" s="18">
        <f t="shared" si="6"/>
        <v>804</v>
      </c>
      <c r="E12" s="12">
        <v>804</v>
      </c>
      <c r="F12" s="13">
        <v>3.4809999999999999</v>
      </c>
      <c r="G12" s="53">
        <f t="shared" si="0"/>
        <v>2798.72</v>
      </c>
      <c r="H12" s="14">
        <f t="shared" si="1"/>
        <v>31033</v>
      </c>
      <c r="I12" s="15">
        <f t="shared" si="1"/>
        <v>7237723.1499999994</v>
      </c>
      <c r="J12" s="19">
        <v>16980</v>
      </c>
      <c r="K12" s="15">
        <f t="shared" ref="K12:K55" si="7">ROUND(G12*J12/12,2)</f>
        <v>3960188.8</v>
      </c>
      <c r="L12" s="19">
        <v>774</v>
      </c>
      <c r="M12" s="15">
        <f t="shared" si="2"/>
        <v>180517.44</v>
      </c>
      <c r="N12" s="19">
        <v>7113</v>
      </c>
      <c r="O12" s="15">
        <f t="shared" si="3"/>
        <v>1658941.28</v>
      </c>
      <c r="P12" s="19">
        <v>6166</v>
      </c>
      <c r="Q12" s="15">
        <f t="shared" si="4"/>
        <v>1438075.63</v>
      </c>
    </row>
    <row r="13" spans="1:17" ht="39" customHeight="1" x14ac:dyDescent="0.3">
      <c r="A13" s="17">
        <f t="shared" si="5"/>
        <v>5</v>
      </c>
      <c r="B13" s="10">
        <v>2101008</v>
      </c>
      <c r="C13" s="6" t="s">
        <v>19</v>
      </c>
      <c r="D13" s="18">
        <f t="shared" si="6"/>
        <v>804</v>
      </c>
      <c r="E13" s="12">
        <v>804</v>
      </c>
      <c r="F13" s="13">
        <v>3.0910000000000002</v>
      </c>
      <c r="G13" s="53">
        <f t="shared" si="0"/>
        <v>2485.16</v>
      </c>
      <c r="H13" s="14">
        <f t="shared" si="1"/>
        <v>22526</v>
      </c>
      <c r="I13" s="15">
        <f t="shared" si="1"/>
        <v>4665059.5100000007</v>
      </c>
      <c r="J13" s="19">
        <v>16037</v>
      </c>
      <c r="K13" s="15">
        <f t="shared" si="7"/>
        <v>3321209.24</v>
      </c>
      <c r="L13" s="19">
        <v>381</v>
      </c>
      <c r="M13" s="15">
        <f t="shared" si="2"/>
        <v>78903.83</v>
      </c>
      <c r="N13" s="19">
        <v>4571</v>
      </c>
      <c r="O13" s="15">
        <f t="shared" si="3"/>
        <v>946638.86</v>
      </c>
      <c r="P13" s="19">
        <v>1537</v>
      </c>
      <c r="Q13" s="15">
        <f t="shared" si="4"/>
        <v>318307.58</v>
      </c>
    </row>
    <row r="14" spans="1:17" ht="39" customHeight="1" x14ac:dyDescent="0.3">
      <c r="A14" s="17">
        <f t="shared" si="5"/>
        <v>6</v>
      </c>
      <c r="B14" s="10">
        <v>2101011</v>
      </c>
      <c r="C14" s="6" t="s">
        <v>20</v>
      </c>
      <c r="D14" s="18">
        <f t="shared" si="6"/>
        <v>804</v>
      </c>
      <c r="E14" s="12">
        <v>804</v>
      </c>
      <c r="F14" s="13">
        <v>2.222</v>
      </c>
      <c r="G14" s="53">
        <f t="shared" si="0"/>
        <v>1786.49</v>
      </c>
      <c r="H14" s="14">
        <f t="shared" si="1"/>
        <v>98260</v>
      </c>
      <c r="I14" s="15">
        <f t="shared" si="1"/>
        <v>14628375.619999999</v>
      </c>
      <c r="J14" s="19">
        <v>48691</v>
      </c>
      <c r="K14" s="15">
        <f t="shared" si="7"/>
        <v>7248832.0499999998</v>
      </c>
      <c r="L14" s="19">
        <v>2458</v>
      </c>
      <c r="M14" s="15">
        <f t="shared" si="2"/>
        <v>365932.7</v>
      </c>
      <c r="N14" s="19">
        <v>16454</v>
      </c>
      <c r="O14" s="15">
        <f t="shared" si="3"/>
        <v>2449575.54</v>
      </c>
      <c r="P14" s="19">
        <v>30657</v>
      </c>
      <c r="Q14" s="15">
        <f t="shared" si="4"/>
        <v>4564035.33</v>
      </c>
    </row>
    <row r="15" spans="1:17" ht="39" customHeight="1" x14ac:dyDescent="0.3">
      <c r="A15" s="17">
        <f t="shared" si="5"/>
        <v>7</v>
      </c>
      <c r="B15" s="10">
        <v>2101015</v>
      </c>
      <c r="C15" s="6" t="s">
        <v>21</v>
      </c>
      <c r="D15" s="18">
        <f t="shared" si="6"/>
        <v>804</v>
      </c>
      <c r="E15" s="12">
        <v>804</v>
      </c>
      <c r="F15" s="13">
        <v>2.512</v>
      </c>
      <c r="G15" s="53">
        <f t="shared" si="0"/>
        <v>2019.65</v>
      </c>
      <c r="H15" s="14">
        <f t="shared" si="1"/>
        <v>25479</v>
      </c>
      <c r="I15" s="15">
        <f t="shared" si="1"/>
        <v>4288221.8600000003</v>
      </c>
      <c r="J15" s="19">
        <v>15848</v>
      </c>
      <c r="K15" s="15">
        <f t="shared" si="7"/>
        <v>2667284.4300000002</v>
      </c>
      <c r="L15" s="19">
        <v>511</v>
      </c>
      <c r="M15" s="15">
        <f t="shared" si="2"/>
        <v>86003.43</v>
      </c>
      <c r="N15" s="19">
        <v>3569</v>
      </c>
      <c r="O15" s="15">
        <f t="shared" si="3"/>
        <v>600677.56999999995</v>
      </c>
      <c r="P15" s="19">
        <v>5551</v>
      </c>
      <c r="Q15" s="15">
        <f t="shared" si="4"/>
        <v>934256.43</v>
      </c>
    </row>
    <row r="16" spans="1:17" ht="39" customHeight="1" x14ac:dyDescent="0.3">
      <c r="A16" s="17">
        <f t="shared" si="5"/>
        <v>8</v>
      </c>
      <c r="B16" s="10">
        <v>2101016</v>
      </c>
      <c r="C16" s="6" t="s">
        <v>22</v>
      </c>
      <c r="D16" s="18">
        <f t="shared" si="6"/>
        <v>804</v>
      </c>
      <c r="E16" s="12">
        <v>804</v>
      </c>
      <c r="F16" s="13">
        <v>1.645</v>
      </c>
      <c r="G16" s="53">
        <v>1305.7</v>
      </c>
      <c r="H16" s="14">
        <f t="shared" si="1"/>
        <v>46973</v>
      </c>
      <c r="I16" s="15">
        <f t="shared" si="1"/>
        <v>5111053.84</v>
      </c>
      <c r="J16" s="19">
        <v>31632</v>
      </c>
      <c r="K16" s="15">
        <f t="shared" si="7"/>
        <v>3441825.2</v>
      </c>
      <c r="L16" s="19">
        <v>966</v>
      </c>
      <c r="M16" s="15">
        <f t="shared" si="2"/>
        <v>105108.85</v>
      </c>
      <c r="N16" s="19">
        <v>9307</v>
      </c>
      <c r="O16" s="15">
        <f t="shared" si="3"/>
        <v>1012679.16</v>
      </c>
      <c r="P16" s="19">
        <v>5068</v>
      </c>
      <c r="Q16" s="15">
        <f t="shared" si="4"/>
        <v>551440.63</v>
      </c>
    </row>
    <row r="17" spans="1:17" ht="39" customHeight="1" x14ac:dyDescent="0.3">
      <c r="A17" s="17">
        <f t="shared" si="5"/>
        <v>9</v>
      </c>
      <c r="B17" s="10">
        <v>2201001</v>
      </c>
      <c r="C17" s="6" t="s">
        <v>23</v>
      </c>
      <c r="D17" s="18">
        <f t="shared" si="6"/>
        <v>804</v>
      </c>
      <c r="E17" s="12">
        <v>804</v>
      </c>
      <c r="F17" s="13">
        <v>5.3029999999999999</v>
      </c>
      <c r="G17" s="53">
        <f t="shared" si="0"/>
        <v>4263.6099999999997</v>
      </c>
      <c r="H17" s="14">
        <f t="shared" si="1"/>
        <v>17530</v>
      </c>
      <c r="I17" s="15">
        <f t="shared" si="1"/>
        <v>6228423.6200000001</v>
      </c>
      <c r="J17" s="19">
        <v>10154</v>
      </c>
      <c r="K17" s="15">
        <f t="shared" si="7"/>
        <v>3607724.66</v>
      </c>
      <c r="L17" s="19">
        <v>428</v>
      </c>
      <c r="M17" s="15">
        <f t="shared" si="2"/>
        <v>152068.76</v>
      </c>
      <c r="N17" s="19">
        <v>4998</v>
      </c>
      <c r="O17" s="15">
        <f t="shared" si="3"/>
        <v>1775793.57</v>
      </c>
      <c r="P17" s="19">
        <v>1950</v>
      </c>
      <c r="Q17" s="15">
        <f t="shared" si="4"/>
        <v>692836.63</v>
      </c>
    </row>
    <row r="18" spans="1:17" ht="39" customHeight="1" x14ac:dyDescent="0.3">
      <c r="A18" s="17">
        <f t="shared" si="5"/>
        <v>10</v>
      </c>
      <c r="B18" s="10">
        <v>2201003</v>
      </c>
      <c r="C18" s="6" t="s">
        <v>24</v>
      </c>
      <c r="D18" s="18">
        <f t="shared" si="6"/>
        <v>804</v>
      </c>
      <c r="E18" s="12">
        <v>804</v>
      </c>
      <c r="F18" s="13">
        <v>2.222</v>
      </c>
      <c r="G18" s="53">
        <f t="shared" si="0"/>
        <v>1786.49</v>
      </c>
      <c r="H18" s="14">
        <f t="shared" si="1"/>
        <v>17947</v>
      </c>
      <c r="I18" s="15">
        <f t="shared" si="1"/>
        <v>2671844.66</v>
      </c>
      <c r="J18" s="19">
        <v>14163</v>
      </c>
      <c r="K18" s="15">
        <f t="shared" si="7"/>
        <v>2108504.8199999998</v>
      </c>
      <c r="L18" s="19">
        <v>233</v>
      </c>
      <c r="M18" s="15">
        <f t="shared" si="2"/>
        <v>34687.68</v>
      </c>
      <c r="N18" s="19">
        <v>2098</v>
      </c>
      <c r="O18" s="15">
        <f t="shared" si="3"/>
        <v>312338</v>
      </c>
      <c r="P18" s="19">
        <v>1453</v>
      </c>
      <c r="Q18" s="15">
        <f t="shared" si="4"/>
        <v>216314.16</v>
      </c>
    </row>
    <row r="19" spans="1:17" ht="39" customHeight="1" x14ac:dyDescent="0.3">
      <c r="A19" s="17">
        <f t="shared" si="5"/>
        <v>11</v>
      </c>
      <c r="B19" s="10">
        <v>2201017</v>
      </c>
      <c r="C19" s="6" t="s">
        <v>25</v>
      </c>
      <c r="D19" s="18">
        <f t="shared" si="6"/>
        <v>804</v>
      </c>
      <c r="E19" s="12">
        <v>804</v>
      </c>
      <c r="F19" s="13">
        <v>3.4809999999999999</v>
      </c>
      <c r="G19" s="53">
        <f t="shared" si="0"/>
        <v>2798.72</v>
      </c>
      <c r="H19" s="14">
        <f t="shared" si="1"/>
        <v>16949</v>
      </c>
      <c r="I19" s="15">
        <f t="shared" si="1"/>
        <v>3952958.7800000003</v>
      </c>
      <c r="J19" s="19">
        <v>11542</v>
      </c>
      <c r="K19" s="15">
        <f t="shared" si="7"/>
        <v>2691902.19</v>
      </c>
      <c r="L19" s="19">
        <v>409</v>
      </c>
      <c r="M19" s="15">
        <f t="shared" si="2"/>
        <v>95389.71</v>
      </c>
      <c r="N19" s="19">
        <v>2811</v>
      </c>
      <c r="O19" s="15">
        <f t="shared" si="3"/>
        <v>655600.16</v>
      </c>
      <c r="P19" s="19">
        <v>2187</v>
      </c>
      <c r="Q19" s="15">
        <f t="shared" si="4"/>
        <v>510066.72</v>
      </c>
    </row>
    <row r="20" spans="1:17" ht="39" customHeight="1" x14ac:dyDescent="0.3">
      <c r="A20" s="17">
        <f t="shared" si="5"/>
        <v>12</v>
      </c>
      <c r="B20" s="10">
        <v>2201024</v>
      </c>
      <c r="C20" s="6" t="s">
        <v>26</v>
      </c>
      <c r="D20" s="18">
        <f t="shared" si="6"/>
        <v>804</v>
      </c>
      <c r="E20" s="12">
        <v>804</v>
      </c>
      <c r="F20" s="13">
        <v>3.8460000000000001</v>
      </c>
      <c r="G20" s="53">
        <f t="shared" si="0"/>
        <v>3092.18</v>
      </c>
      <c r="H20" s="14">
        <f t="shared" si="1"/>
        <v>15415</v>
      </c>
      <c r="I20" s="15">
        <f t="shared" si="1"/>
        <v>3972162.8999999994</v>
      </c>
      <c r="J20" s="19">
        <v>10453</v>
      </c>
      <c r="K20" s="15">
        <f t="shared" si="7"/>
        <v>2693546.46</v>
      </c>
      <c r="L20" s="19">
        <v>256</v>
      </c>
      <c r="M20" s="15">
        <f t="shared" si="2"/>
        <v>65966.509999999995</v>
      </c>
      <c r="N20" s="19">
        <v>3196</v>
      </c>
      <c r="O20" s="15">
        <f t="shared" si="3"/>
        <v>823550.61</v>
      </c>
      <c r="P20" s="19">
        <v>1510</v>
      </c>
      <c r="Q20" s="15">
        <f t="shared" si="4"/>
        <v>389099.32</v>
      </c>
    </row>
    <row r="21" spans="1:17" ht="39" customHeight="1" x14ac:dyDescent="0.3">
      <c r="A21" s="17">
        <f t="shared" si="5"/>
        <v>13</v>
      </c>
      <c r="B21" s="10">
        <v>2141010</v>
      </c>
      <c r="C21" s="6" t="s">
        <v>27</v>
      </c>
      <c r="D21" s="18">
        <f t="shared" si="6"/>
        <v>804</v>
      </c>
      <c r="E21" s="12">
        <v>804</v>
      </c>
      <c r="F21" s="13">
        <v>1.645</v>
      </c>
      <c r="G21" s="53">
        <v>1415.04</v>
      </c>
      <c r="H21" s="14">
        <f t="shared" si="1"/>
        <v>62391</v>
      </c>
      <c r="I21" s="15">
        <f t="shared" si="1"/>
        <v>7357146.7199999997</v>
      </c>
      <c r="J21" s="19">
        <v>42171</v>
      </c>
      <c r="K21" s="15">
        <f t="shared" si="7"/>
        <v>4972804.32</v>
      </c>
      <c r="L21" s="19">
        <v>903</v>
      </c>
      <c r="M21" s="15">
        <f t="shared" si="2"/>
        <v>106481.76</v>
      </c>
      <c r="N21" s="19">
        <v>13141</v>
      </c>
      <c r="O21" s="15">
        <f t="shared" si="3"/>
        <v>1549586.72</v>
      </c>
      <c r="P21" s="19">
        <v>6176</v>
      </c>
      <c r="Q21" s="15">
        <f t="shared" si="4"/>
        <v>728273.92000000004</v>
      </c>
    </row>
    <row r="22" spans="1:17" ht="56.25" customHeight="1" x14ac:dyDescent="0.3">
      <c r="A22" s="17">
        <f t="shared" si="5"/>
        <v>14</v>
      </c>
      <c r="B22" s="10">
        <v>2241001</v>
      </c>
      <c r="C22" s="6" t="s">
        <v>28</v>
      </c>
      <c r="D22" s="18">
        <f t="shared" si="6"/>
        <v>804</v>
      </c>
      <c r="E22" s="12">
        <v>804</v>
      </c>
      <c r="F22" s="13">
        <v>4.9649999999999999</v>
      </c>
      <c r="G22" s="53">
        <f t="shared" si="0"/>
        <v>3991.86</v>
      </c>
      <c r="H22" s="14">
        <f t="shared" si="1"/>
        <v>9868</v>
      </c>
      <c r="I22" s="15">
        <f t="shared" si="1"/>
        <v>3282639.55</v>
      </c>
      <c r="J22" s="19">
        <v>6827</v>
      </c>
      <c r="K22" s="15">
        <f t="shared" si="7"/>
        <v>2271035.69</v>
      </c>
      <c r="L22" s="19">
        <v>171</v>
      </c>
      <c r="M22" s="15">
        <f t="shared" si="2"/>
        <v>56884.01</v>
      </c>
      <c r="N22" s="19">
        <v>2082</v>
      </c>
      <c r="O22" s="15">
        <f t="shared" si="3"/>
        <v>692587.71</v>
      </c>
      <c r="P22" s="19">
        <v>788</v>
      </c>
      <c r="Q22" s="15">
        <f t="shared" si="4"/>
        <v>262132.14</v>
      </c>
    </row>
    <row r="23" spans="1:17" ht="39" customHeight="1" x14ac:dyDescent="0.3">
      <c r="A23" s="17">
        <f t="shared" si="5"/>
        <v>15</v>
      </c>
      <c r="B23" s="10">
        <v>2241009</v>
      </c>
      <c r="C23" s="6" t="s">
        <v>29</v>
      </c>
      <c r="D23" s="18">
        <f t="shared" si="6"/>
        <v>804</v>
      </c>
      <c r="E23" s="12">
        <v>804</v>
      </c>
      <c r="F23" s="13">
        <v>3.8460000000000001</v>
      </c>
      <c r="G23" s="53">
        <f t="shared" si="0"/>
        <v>3092.18</v>
      </c>
      <c r="H23" s="14">
        <f t="shared" si="1"/>
        <v>25680</v>
      </c>
      <c r="I23" s="15">
        <f t="shared" si="1"/>
        <v>6617265.1999999993</v>
      </c>
      <c r="J23" s="19">
        <v>13616</v>
      </c>
      <c r="K23" s="15">
        <f t="shared" si="7"/>
        <v>3508593.57</v>
      </c>
      <c r="L23" s="19">
        <v>564</v>
      </c>
      <c r="M23" s="15">
        <f t="shared" si="2"/>
        <v>145332.46</v>
      </c>
      <c r="N23" s="19">
        <v>2815</v>
      </c>
      <c r="O23" s="15">
        <f t="shared" si="3"/>
        <v>725373.89</v>
      </c>
      <c r="P23" s="19">
        <v>8685</v>
      </c>
      <c r="Q23" s="15">
        <f t="shared" si="4"/>
        <v>2237965.2799999998</v>
      </c>
    </row>
    <row r="24" spans="1:17" ht="39" customHeight="1" x14ac:dyDescent="0.3">
      <c r="A24" s="17">
        <f t="shared" si="5"/>
        <v>16</v>
      </c>
      <c r="B24" s="10">
        <v>5155001</v>
      </c>
      <c r="C24" s="6" t="s">
        <v>30</v>
      </c>
      <c r="D24" s="18">
        <f t="shared" si="6"/>
        <v>804</v>
      </c>
      <c r="E24" s="12">
        <v>804</v>
      </c>
      <c r="F24" s="13">
        <v>1.25</v>
      </c>
      <c r="G24" s="53">
        <f t="shared" si="0"/>
        <v>1005</v>
      </c>
      <c r="H24" s="14">
        <f t="shared" si="1"/>
        <v>6266</v>
      </c>
      <c r="I24" s="15">
        <f t="shared" si="1"/>
        <v>524777.5</v>
      </c>
      <c r="J24" s="19">
        <v>3955</v>
      </c>
      <c r="K24" s="15">
        <f t="shared" si="7"/>
        <v>331231.25</v>
      </c>
      <c r="L24" s="19">
        <v>110</v>
      </c>
      <c r="M24" s="15">
        <f t="shared" si="2"/>
        <v>9212.5</v>
      </c>
      <c r="N24" s="19">
        <v>1512</v>
      </c>
      <c r="O24" s="15">
        <f t="shared" si="3"/>
        <v>126630</v>
      </c>
      <c r="P24" s="19">
        <v>689</v>
      </c>
      <c r="Q24" s="15">
        <f t="shared" si="4"/>
        <v>57703.75</v>
      </c>
    </row>
    <row r="25" spans="1:17" ht="39" customHeight="1" x14ac:dyDescent="0.3">
      <c r="A25" s="17">
        <f t="shared" si="5"/>
        <v>17</v>
      </c>
      <c r="B25" s="10">
        <v>8156001</v>
      </c>
      <c r="C25" s="6" t="s">
        <v>31</v>
      </c>
      <c r="D25" s="18">
        <f t="shared" si="6"/>
        <v>804</v>
      </c>
      <c r="E25" s="12">
        <v>804</v>
      </c>
      <c r="F25" s="13">
        <v>1.0920000000000001</v>
      </c>
      <c r="G25" s="53">
        <f t="shared" si="0"/>
        <v>877.97</v>
      </c>
      <c r="H25" s="14">
        <f t="shared" si="1"/>
        <v>7116</v>
      </c>
      <c r="I25" s="15">
        <f t="shared" si="1"/>
        <v>520636.22</v>
      </c>
      <c r="J25" s="19">
        <v>3828</v>
      </c>
      <c r="K25" s="15">
        <f t="shared" si="7"/>
        <v>280072.43</v>
      </c>
      <c r="L25" s="19">
        <v>131</v>
      </c>
      <c r="M25" s="15">
        <f t="shared" si="2"/>
        <v>9584.51</v>
      </c>
      <c r="N25" s="19">
        <v>2178</v>
      </c>
      <c r="O25" s="15">
        <f t="shared" si="3"/>
        <v>159351.56</v>
      </c>
      <c r="P25" s="19">
        <v>979</v>
      </c>
      <c r="Q25" s="15">
        <f t="shared" si="4"/>
        <v>71627.72</v>
      </c>
    </row>
    <row r="26" spans="1:17" ht="39" customHeight="1" x14ac:dyDescent="0.3">
      <c r="A26" s="17">
        <f t="shared" si="5"/>
        <v>18</v>
      </c>
      <c r="B26" s="21">
        <v>6341001</v>
      </c>
      <c r="C26" s="6" t="s">
        <v>32</v>
      </c>
      <c r="D26" s="18">
        <f t="shared" si="6"/>
        <v>804</v>
      </c>
      <c r="E26" s="12">
        <v>804</v>
      </c>
      <c r="F26" s="13">
        <v>1.25</v>
      </c>
      <c r="G26" s="53">
        <f t="shared" si="0"/>
        <v>1005</v>
      </c>
      <c r="H26" s="14">
        <f t="shared" si="1"/>
        <v>2390</v>
      </c>
      <c r="I26" s="15">
        <f t="shared" si="1"/>
        <v>200162.5</v>
      </c>
      <c r="J26" s="19">
        <v>1307</v>
      </c>
      <c r="K26" s="15">
        <f t="shared" si="7"/>
        <v>109461.25</v>
      </c>
      <c r="L26" s="19">
        <v>44</v>
      </c>
      <c r="M26" s="15">
        <f t="shared" si="2"/>
        <v>3685</v>
      </c>
      <c r="N26" s="19">
        <v>590</v>
      </c>
      <c r="O26" s="15">
        <f t="shared" si="3"/>
        <v>49412.5</v>
      </c>
      <c r="P26" s="19">
        <v>449</v>
      </c>
      <c r="Q26" s="15">
        <f t="shared" si="4"/>
        <v>37603.75</v>
      </c>
    </row>
    <row r="27" spans="1:17" ht="39" customHeight="1" x14ac:dyDescent="0.3">
      <c r="A27" s="17">
        <f t="shared" si="5"/>
        <v>19</v>
      </c>
      <c r="B27" s="21">
        <v>2107803</v>
      </c>
      <c r="C27" s="6" t="s">
        <v>33</v>
      </c>
      <c r="D27" s="18">
        <f t="shared" si="6"/>
        <v>804</v>
      </c>
      <c r="E27" s="12">
        <v>804</v>
      </c>
      <c r="F27" s="13">
        <v>1.0920000000000001</v>
      </c>
      <c r="G27" s="53">
        <f t="shared" si="0"/>
        <v>877.97</v>
      </c>
      <c r="H27" s="14">
        <f t="shared" si="1"/>
        <v>4568</v>
      </c>
      <c r="I27" s="15">
        <f t="shared" si="1"/>
        <v>334213.92000000004</v>
      </c>
      <c r="J27" s="19">
        <v>1443</v>
      </c>
      <c r="K27" s="15">
        <f t="shared" si="7"/>
        <v>105575.89</v>
      </c>
      <c r="L27" s="19">
        <v>52</v>
      </c>
      <c r="M27" s="15">
        <f t="shared" si="2"/>
        <v>3804.54</v>
      </c>
      <c r="N27" s="19">
        <v>2680</v>
      </c>
      <c r="O27" s="15">
        <f t="shared" si="3"/>
        <v>196079.97</v>
      </c>
      <c r="P27" s="19">
        <v>393</v>
      </c>
      <c r="Q27" s="15">
        <f t="shared" si="4"/>
        <v>28753.52</v>
      </c>
    </row>
    <row r="28" spans="1:17" ht="39" customHeight="1" x14ac:dyDescent="0.3">
      <c r="A28" s="17">
        <f t="shared" si="5"/>
        <v>20</v>
      </c>
      <c r="B28" s="10">
        <v>4147001</v>
      </c>
      <c r="C28" s="6" t="s">
        <v>34</v>
      </c>
      <c r="D28" s="18">
        <f t="shared" si="6"/>
        <v>804</v>
      </c>
      <c r="E28" s="12">
        <v>804</v>
      </c>
      <c r="F28" s="13">
        <v>1.25</v>
      </c>
      <c r="G28" s="53">
        <f t="shared" si="0"/>
        <v>1005</v>
      </c>
      <c r="H28" s="14">
        <f t="shared" si="1"/>
        <v>30424</v>
      </c>
      <c r="I28" s="15">
        <f t="shared" si="1"/>
        <v>2548010</v>
      </c>
      <c r="J28" s="19">
        <v>16797</v>
      </c>
      <c r="K28" s="15">
        <f t="shared" si="7"/>
        <v>1406748.75</v>
      </c>
      <c r="L28" s="19">
        <v>400</v>
      </c>
      <c r="M28" s="15">
        <f t="shared" si="2"/>
        <v>33500</v>
      </c>
      <c r="N28" s="19">
        <v>10757</v>
      </c>
      <c r="O28" s="15">
        <f t="shared" si="3"/>
        <v>900898.75</v>
      </c>
      <c r="P28" s="19">
        <v>2470</v>
      </c>
      <c r="Q28" s="15">
        <f t="shared" si="4"/>
        <v>206862.5</v>
      </c>
    </row>
    <row r="29" spans="1:17" ht="39" customHeight="1" x14ac:dyDescent="0.3">
      <c r="A29" s="17">
        <f t="shared" si="5"/>
        <v>21</v>
      </c>
      <c r="B29" s="10">
        <v>4346001</v>
      </c>
      <c r="C29" s="6" t="s">
        <v>35</v>
      </c>
      <c r="D29" s="18">
        <f t="shared" si="6"/>
        <v>804</v>
      </c>
      <c r="E29" s="12">
        <v>804</v>
      </c>
      <c r="F29" s="13">
        <v>1.25</v>
      </c>
      <c r="G29" s="53">
        <f t="shared" si="0"/>
        <v>1005</v>
      </c>
      <c r="H29" s="14">
        <f t="shared" si="1"/>
        <v>2014</v>
      </c>
      <c r="I29" s="15">
        <f t="shared" si="1"/>
        <v>168672.5</v>
      </c>
      <c r="J29" s="19">
        <v>1304</v>
      </c>
      <c r="K29" s="15">
        <f t="shared" si="7"/>
        <v>109210</v>
      </c>
      <c r="L29" s="19">
        <v>12</v>
      </c>
      <c r="M29" s="15">
        <f t="shared" si="2"/>
        <v>1005</v>
      </c>
      <c r="N29" s="19">
        <v>656</v>
      </c>
      <c r="O29" s="15">
        <f t="shared" si="3"/>
        <v>54940</v>
      </c>
      <c r="P29" s="19">
        <v>42</v>
      </c>
      <c r="Q29" s="15">
        <f t="shared" si="4"/>
        <v>3517.5</v>
      </c>
    </row>
    <row r="30" spans="1:17" ht="39" customHeight="1" x14ac:dyDescent="0.3">
      <c r="A30" s="17">
        <f t="shared" si="5"/>
        <v>22</v>
      </c>
      <c r="B30" s="10">
        <v>1343005</v>
      </c>
      <c r="C30" s="6" t="s">
        <v>36</v>
      </c>
      <c r="D30" s="18">
        <f t="shared" si="6"/>
        <v>804</v>
      </c>
      <c r="E30" s="12">
        <v>804</v>
      </c>
      <c r="F30" s="13">
        <v>2.512</v>
      </c>
      <c r="G30" s="53">
        <f t="shared" si="0"/>
        <v>2019.65</v>
      </c>
      <c r="H30" s="14">
        <f t="shared" si="1"/>
        <v>13988</v>
      </c>
      <c r="I30" s="15">
        <f t="shared" si="1"/>
        <v>2354238.6800000002</v>
      </c>
      <c r="J30" s="19">
        <v>10052</v>
      </c>
      <c r="K30" s="15">
        <f t="shared" si="7"/>
        <v>1691793.48</v>
      </c>
      <c r="L30" s="19">
        <v>623</v>
      </c>
      <c r="M30" s="15">
        <f t="shared" si="2"/>
        <v>104853.5</v>
      </c>
      <c r="N30" s="19">
        <v>2208</v>
      </c>
      <c r="O30" s="15">
        <f t="shared" si="3"/>
        <v>371615.6</v>
      </c>
      <c r="P30" s="19">
        <v>1105</v>
      </c>
      <c r="Q30" s="15">
        <f t="shared" si="4"/>
        <v>185976.1</v>
      </c>
    </row>
    <row r="31" spans="1:17" ht="39" customHeight="1" x14ac:dyDescent="0.3">
      <c r="A31" s="17">
        <f t="shared" si="5"/>
        <v>23</v>
      </c>
      <c r="B31" s="10">
        <v>1340004</v>
      </c>
      <c r="C31" s="6" t="s">
        <v>37</v>
      </c>
      <c r="D31" s="18">
        <f t="shared" si="6"/>
        <v>804</v>
      </c>
      <c r="E31" s="12">
        <v>804</v>
      </c>
      <c r="F31" s="13">
        <v>2.222</v>
      </c>
      <c r="G31" s="53">
        <f t="shared" si="0"/>
        <v>1786.49</v>
      </c>
      <c r="H31" s="14">
        <f t="shared" si="1"/>
        <v>57992</v>
      </c>
      <c r="I31" s="15">
        <f t="shared" si="1"/>
        <v>8633510.6799999997</v>
      </c>
      <c r="J31" s="19">
        <v>34098</v>
      </c>
      <c r="K31" s="15">
        <f t="shared" si="7"/>
        <v>5076311.34</v>
      </c>
      <c r="L31" s="19">
        <v>4957</v>
      </c>
      <c r="M31" s="15">
        <f t="shared" si="2"/>
        <v>737969.24</v>
      </c>
      <c r="N31" s="19">
        <v>8073</v>
      </c>
      <c r="O31" s="15">
        <f t="shared" si="3"/>
        <v>1201861.1499999999</v>
      </c>
      <c r="P31" s="19">
        <v>10864</v>
      </c>
      <c r="Q31" s="15">
        <f t="shared" si="4"/>
        <v>1617368.95</v>
      </c>
    </row>
    <row r="32" spans="1:17" ht="39" customHeight="1" x14ac:dyDescent="0.3">
      <c r="A32" s="17">
        <f t="shared" si="5"/>
        <v>24</v>
      </c>
      <c r="B32" s="10">
        <v>1343001</v>
      </c>
      <c r="C32" s="6" t="s">
        <v>38</v>
      </c>
      <c r="D32" s="18">
        <f t="shared" si="6"/>
        <v>804</v>
      </c>
      <c r="E32" s="12">
        <v>804</v>
      </c>
      <c r="F32" s="13">
        <v>3.8460000000000001</v>
      </c>
      <c r="G32" s="53">
        <f t="shared" si="0"/>
        <v>3092.18</v>
      </c>
      <c r="H32" s="14">
        <f t="shared" si="1"/>
        <v>19032</v>
      </c>
      <c r="I32" s="15">
        <f t="shared" si="1"/>
        <v>4904197.49</v>
      </c>
      <c r="J32" s="19">
        <v>11596</v>
      </c>
      <c r="K32" s="15">
        <f t="shared" si="7"/>
        <v>2988076.61</v>
      </c>
      <c r="L32" s="19">
        <v>12</v>
      </c>
      <c r="M32" s="15">
        <f t="shared" si="2"/>
        <v>3092.18</v>
      </c>
      <c r="N32" s="19">
        <v>7269</v>
      </c>
      <c r="O32" s="15">
        <f t="shared" si="3"/>
        <v>1873088.04</v>
      </c>
      <c r="P32" s="19">
        <v>155</v>
      </c>
      <c r="Q32" s="15">
        <f t="shared" si="4"/>
        <v>39940.660000000003</v>
      </c>
    </row>
    <row r="33" spans="1:17" ht="39" customHeight="1" x14ac:dyDescent="0.3">
      <c r="A33" s="17">
        <f t="shared" si="5"/>
        <v>25</v>
      </c>
      <c r="B33" s="10">
        <v>1343002</v>
      </c>
      <c r="C33" s="6" t="s">
        <v>39</v>
      </c>
      <c r="D33" s="18">
        <f t="shared" si="6"/>
        <v>804</v>
      </c>
      <c r="E33" s="12">
        <v>804</v>
      </c>
      <c r="F33" s="13">
        <v>4.3049999999999997</v>
      </c>
      <c r="G33" s="53">
        <f t="shared" si="0"/>
        <v>3461.22</v>
      </c>
      <c r="H33" s="14">
        <f t="shared" si="1"/>
        <v>23450</v>
      </c>
      <c r="I33" s="15">
        <f t="shared" si="1"/>
        <v>6763800.7600000007</v>
      </c>
      <c r="J33" s="19">
        <v>20730</v>
      </c>
      <c r="K33" s="15">
        <f t="shared" si="7"/>
        <v>5979257.5499999998</v>
      </c>
      <c r="L33" s="19">
        <v>24</v>
      </c>
      <c r="M33" s="15">
        <f t="shared" si="2"/>
        <v>6922.44</v>
      </c>
      <c r="N33" s="19">
        <v>2413</v>
      </c>
      <c r="O33" s="15">
        <f t="shared" si="3"/>
        <v>695993.66</v>
      </c>
      <c r="P33" s="19">
        <v>283</v>
      </c>
      <c r="Q33" s="15">
        <f t="shared" si="4"/>
        <v>81627.11</v>
      </c>
    </row>
    <row r="34" spans="1:17" ht="39" customHeight="1" x14ac:dyDescent="0.3">
      <c r="A34" s="17">
        <f t="shared" si="5"/>
        <v>26</v>
      </c>
      <c r="B34" s="10">
        <v>1343303</v>
      </c>
      <c r="C34" s="6" t="s">
        <v>40</v>
      </c>
      <c r="D34" s="18">
        <f t="shared" si="6"/>
        <v>804</v>
      </c>
      <c r="E34" s="12">
        <v>804</v>
      </c>
      <c r="F34" s="13">
        <v>4.9649999999999999</v>
      </c>
      <c r="G34" s="53">
        <f t="shared" si="0"/>
        <v>3991.86</v>
      </c>
      <c r="H34" s="14">
        <f t="shared" si="1"/>
        <v>49658</v>
      </c>
      <c r="I34" s="15">
        <f t="shared" si="1"/>
        <v>16518982.01</v>
      </c>
      <c r="J34" s="19">
        <v>39461</v>
      </c>
      <c r="K34" s="15">
        <f t="shared" si="7"/>
        <v>13126898.960000001</v>
      </c>
      <c r="L34" s="19">
        <v>93</v>
      </c>
      <c r="M34" s="15">
        <f t="shared" si="2"/>
        <v>30936.92</v>
      </c>
      <c r="N34" s="19">
        <v>3305</v>
      </c>
      <c r="O34" s="15">
        <f t="shared" si="3"/>
        <v>1099424.78</v>
      </c>
      <c r="P34" s="19">
        <v>6799</v>
      </c>
      <c r="Q34" s="15">
        <f t="shared" si="4"/>
        <v>2261721.35</v>
      </c>
    </row>
    <row r="35" spans="1:17" ht="39" customHeight="1" x14ac:dyDescent="0.3">
      <c r="A35" s="17">
        <f t="shared" si="5"/>
        <v>27</v>
      </c>
      <c r="B35" s="10">
        <v>1340011</v>
      </c>
      <c r="C35" s="6" t="s">
        <v>41</v>
      </c>
      <c r="D35" s="18">
        <f t="shared" si="6"/>
        <v>804</v>
      </c>
      <c r="E35" s="12">
        <v>804</v>
      </c>
      <c r="F35" s="13">
        <v>4.1429999999999998</v>
      </c>
      <c r="G35" s="53">
        <f t="shared" si="0"/>
        <v>3330.97</v>
      </c>
      <c r="H35" s="14">
        <f t="shared" si="1"/>
        <v>16560</v>
      </c>
      <c r="I35" s="15">
        <f t="shared" si="1"/>
        <v>4596738.5999999996</v>
      </c>
      <c r="J35" s="19">
        <v>15494</v>
      </c>
      <c r="K35" s="15">
        <f t="shared" si="7"/>
        <v>4300837.43</v>
      </c>
      <c r="L35" s="19">
        <v>24</v>
      </c>
      <c r="M35" s="15">
        <f t="shared" si="2"/>
        <v>6661.94</v>
      </c>
      <c r="N35" s="19">
        <v>883</v>
      </c>
      <c r="O35" s="15">
        <f t="shared" si="3"/>
        <v>245103.88</v>
      </c>
      <c r="P35" s="19">
        <v>159</v>
      </c>
      <c r="Q35" s="15">
        <f t="shared" si="4"/>
        <v>44135.35</v>
      </c>
    </row>
    <row r="36" spans="1:17" ht="39" customHeight="1" x14ac:dyDescent="0.3">
      <c r="A36" s="17">
        <f t="shared" si="5"/>
        <v>28</v>
      </c>
      <c r="B36" s="10">
        <v>3141002</v>
      </c>
      <c r="C36" s="6" t="s">
        <v>42</v>
      </c>
      <c r="D36" s="18">
        <f t="shared" si="6"/>
        <v>804</v>
      </c>
      <c r="E36" s="12">
        <v>804</v>
      </c>
      <c r="F36" s="13">
        <v>2.512</v>
      </c>
      <c r="G36" s="53">
        <f t="shared" si="0"/>
        <v>2019.65</v>
      </c>
      <c r="H36" s="14">
        <f t="shared" si="1"/>
        <v>57708</v>
      </c>
      <c r="I36" s="15">
        <f t="shared" si="1"/>
        <v>9712496.8499999996</v>
      </c>
      <c r="J36" s="19">
        <v>38618</v>
      </c>
      <c r="K36" s="15">
        <f t="shared" si="7"/>
        <v>6499570.3099999996</v>
      </c>
      <c r="L36" s="19">
        <v>8</v>
      </c>
      <c r="M36" s="15">
        <f t="shared" si="2"/>
        <v>1346.43</v>
      </c>
      <c r="N36" s="19">
        <v>18945</v>
      </c>
      <c r="O36" s="15">
        <f t="shared" si="3"/>
        <v>3188522.44</v>
      </c>
      <c r="P36" s="19">
        <v>137</v>
      </c>
      <c r="Q36" s="15">
        <f t="shared" si="4"/>
        <v>23057.67</v>
      </c>
    </row>
    <row r="37" spans="1:17" ht="39" customHeight="1" x14ac:dyDescent="0.3">
      <c r="A37" s="17">
        <f t="shared" si="5"/>
        <v>29</v>
      </c>
      <c r="B37" s="10">
        <v>3141003</v>
      </c>
      <c r="C37" s="6" t="s">
        <v>43</v>
      </c>
      <c r="D37" s="18">
        <f t="shared" si="6"/>
        <v>804</v>
      </c>
      <c r="E37" s="12">
        <v>804</v>
      </c>
      <c r="F37" s="13">
        <v>3.0910000000000002</v>
      </c>
      <c r="G37" s="53">
        <f t="shared" si="0"/>
        <v>2485.16</v>
      </c>
      <c r="H37" s="14">
        <f t="shared" si="1"/>
        <v>27734</v>
      </c>
      <c r="I37" s="15">
        <f t="shared" si="1"/>
        <v>5743618.9499999993</v>
      </c>
      <c r="J37" s="19">
        <v>15543</v>
      </c>
      <c r="K37" s="15">
        <f t="shared" si="7"/>
        <v>3218903.49</v>
      </c>
      <c r="L37" s="19">
        <v>8</v>
      </c>
      <c r="M37" s="15">
        <f t="shared" si="2"/>
        <v>1656.77</v>
      </c>
      <c r="N37" s="19">
        <v>12088</v>
      </c>
      <c r="O37" s="15">
        <f t="shared" si="3"/>
        <v>2503384.5099999998</v>
      </c>
      <c r="P37" s="19">
        <v>95</v>
      </c>
      <c r="Q37" s="15">
        <f t="shared" si="4"/>
        <v>19674.18</v>
      </c>
    </row>
    <row r="38" spans="1:17" ht="39" customHeight="1" x14ac:dyDescent="0.3">
      <c r="A38" s="17">
        <f t="shared" si="5"/>
        <v>30</v>
      </c>
      <c r="B38" s="10">
        <v>3141004</v>
      </c>
      <c r="C38" s="6" t="s">
        <v>44</v>
      </c>
      <c r="D38" s="18">
        <f t="shared" si="6"/>
        <v>804</v>
      </c>
      <c r="E38" s="12">
        <v>804</v>
      </c>
      <c r="F38" s="13">
        <v>1.4279999999999999</v>
      </c>
      <c r="G38" s="53">
        <f t="shared" si="0"/>
        <v>1148.1099999999999</v>
      </c>
      <c r="H38" s="14">
        <f t="shared" si="1"/>
        <v>31864</v>
      </c>
      <c r="I38" s="15">
        <f t="shared" si="1"/>
        <v>3048614.75</v>
      </c>
      <c r="J38" s="19">
        <v>18381</v>
      </c>
      <c r="K38" s="15">
        <f t="shared" si="7"/>
        <v>1758617.49</v>
      </c>
      <c r="L38" s="19">
        <v>8</v>
      </c>
      <c r="M38" s="15">
        <f t="shared" si="2"/>
        <v>765.41</v>
      </c>
      <c r="N38" s="19">
        <v>13370</v>
      </c>
      <c r="O38" s="15">
        <f t="shared" si="3"/>
        <v>1279185.8899999999</v>
      </c>
      <c r="P38" s="19">
        <v>105</v>
      </c>
      <c r="Q38" s="15">
        <f t="shared" si="4"/>
        <v>10045.959999999999</v>
      </c>
    </row>
    <row r="39" spans="1:17" ht="39" customHeight="1" x14ac:dyDescent="0.3">
      <c r="A39" s="17">
        <f t="shared" si="5"/>
        <v>31</v>
      </c>
      <c r="B39" s="10">
        <v>3141007</v>
      </c>
      <c r="C39" s="6" t="s">
        <v>45</v>
      </c>
      <c r="D39" s="18">
        <f t="shared" si="6"/>
        <v>804</v>
      </c>
      <c r="E39" s="12">
        <v>804</v>
      </c>
      <c r="F39" s="13">
        <v>1.645</v>
      </c>
      <c r="G39" s="53">
        <v>1305.7</v>
      </c>
      <c r="H39" s="14">
        <f t="shared" si="1"/>
        <v>69092</v>
      </c>
      <c r="I39" s="15">
        <f t="shared" si="1"/>
        <v>7517785.3700000001</v>
      </c>
      <c r="J39" s="19">
        <v>33142</v>
      </c>
      <c r="K39" s="15">
        <f t="shared" si="7"/>
        <v>3606125.78</v>
      </c>
      <c r="L39" s="19">
        <v>26</v>
      </c>
      <c r="M39" s="15">
        <f t="shared" si="2"/>
        <v>2829.02</v>
      </c>
      <c r="N39" s="19">
        <v>35599</v>
      </c>
      <c r="O39" s="15">
        <f t="shared" si="3"/>
        <v>3873467.86</v>
      </c>
      <c r="P39" s="19">
        <v>325</v>
      </c>
      <c r="Q39" s="15">
        <f t="shared" si="4"/>
        <v>35362.71</v>
      </c>
    </row>
    <row r="40" spans="1:17" ht="39" customHeight="1" x14ac:dyDescent="0.3">
      <c r="A40" s="17">
        <f t="shared" si="5"/>
        <v>32</v>
      </c>
      <c r="B40" s="10">
        <v>3101009</v>
      </c>
      <c r="C40" s="6" t="s">
        <v>46</v>
      </c>
      <c r="D40" s="18">
        <f t="shared" si="6"/>
        <v>804</v>
      </c>
      <c r="E40" s="12">
        <v>804</v>
      </c>
      <c r="F40" s="13">
        <v>2.8359999999999999</v>
      </c>
      <c r="G40" s="53">
        <f t="shared" si="0"/>
        <v>2280.14</v>
      </c>
      <c r="H40" s="14">
        <f t="shared" si="1"/>
        <v>20174</v>
      </c>
      <c r="I40" s="15">
        <f t="shared" si="1"/>
        <v>3833295.3599999994</v>
      </c>
      <c r="J40" s="19">
        <v>8784</v>
      </c>
      <c r="K40" s="15">
        <f t="shared" si="7"/>
        <v>1669062.48</v>
      </c>
      <c r="L40" s="19">
        <v>1</v>
      </c>
      <c r="M40" s="15">
        <f t="shared" si="2"/>
        <v>190.01</v>
      </c>
      <c r="N40" s="19">
        <v>11360</v>
      </c>
      <c r="O40" s="15">
        <f t="shared" si="3"/>
        <v>2158532.5299999998</v>
      </c>
      <c r="P40" s="19">
        <v>29</v>
      </c>
      <c r="Q40" s="15">
        <f t="shared" si="4"/>
        <v>5510.34</v>
      </c>
    </row>
    <row r="41" spans="1:17" ht="39" customHeight="1" x14ac:dyDescent="0.3">
      <c r="A41" s="17">
        <f t="shared" si="5"/>
        <v>33</v>
      </c>
      <c r="B41" s="10">
        <v>3241001</v>
      </c>
      <c r="C41" s="6" t="s">
        <v>47</v>
      </c>
      <c r="D41" s="18">
        <f t="shared" si="6"/>
        <v>804</v>
      </c>
      <c r="E41" s="12">
        <v>804</v>
      </c>
      <c r="F41" s="13">
        <v>5.3029999999999999</v>
      </c>
      <c r="G41" s="53">
        <f t="shared" si="0"/>
        <v>4263.6099999999997</v>
      </c>
      <c r="H41" s="14">
        <f t="shared" si="1"/>
        <v>31405</v>
      </c>
      <c r="I41" s="15">
        <f t="shared" si="1"/>
        <v>11158222.669999998</v>
      </c>
      <c r="J41" s="19">
        <v>19127</v>
      </c>
      <c r="K41" s="15">
        <f t="shared" si="7"/>
        <v>6795839.04</v>
      </c>
      <c r="L41" s="19">
        <v>4</v>
      </c>
      <c r="M41" s="15">
        <f t="shared" si="2"/>
        <v>1421.2</v>
      </c>
      <c r="N41" s="19">
        <v>12165</v>
      </c>
      <c r="O41" s="15">
        <f t="shared" si="3"/>
        <v>4322234.6399999997</v>
      </c>
      <c r="P41" s="19">
        <v>109</v>
      </c>
      <c r="Q41" s="15">
        <f t="shared" si="4"/>
        <v>38727.79</v>
      </c>
    </row>
    <row r="42" spans="1:17" ht="39" customHeight="1" x14ac:dyDescent="0.3">
      <c r="A42" s="17">
        <f t="shared" si="5"/>
        <v>34</v>
      </c>
      <c r="B42" s="10">
        <v>4346004</v>
      </c>
      <c r="C42" s="6" t="s">
        <v>48</v>
      </c>
      <c r="D42" s="18">
        <f t="shared" si="6"/>
        <v>804</v>
      </c>
      <c r="E42" s="12">
        <v>804</v>
      </c>
      <c r="F42" s="13">
        <v>1.4279999999999999</v>
      </c>
      <c r="G42" s="53">
        <f t="shared" si="0"/>
        <v>1148.1099999999999</v>
      </c>
      <c r="H42" s="14">
        <f t="shared" si="1"/>
        <v>26528</v>
      </c>
      <c r="I42" s="15">
        <f t="shared" si="1"/>
        <v>2538088.52</v>
      </c>
      <c r="J42" s="19">
        <v>14605</v>
      </c>
      <c r="K42" s="15">
        <f t="shared" si="7"/>
        <v>1397345.55</v>
      </c>
      <c r="L42" s="19">
        <v>8</v>
      </c>
      <c r="M42" s="15">
        <f t="shared" si="2"/>
        <v>765.41</v>
      </c>
      <c r="N42" s="19">
        <v>11826</v>
      </c>
      <c r="O42" s="15">
        <f t="shared" si="3"/>
        <v>1131462.4099999999</v>
      </c>
      <c r="P42" s="19">
        <v>89</v>
      </c>
      <c r="Q42" s="15">
        <f t="shared" si="4"/>
        <v>8515.15</v>
      </c>
    </row>
    <row r="43" spans="1:17" ht="39" customHeight="1" x14ac:dyDescent="0.3">
      <c r="A43" s="17">
        <f t="shared" si="5"/>
        <v>35</v>
      </c>
      <c r="B43" s="21">
        <v>3131001</v>
      </c>
      <c r="C43" s="6" t="s">
        <v>49</v>
      </c>
      <c r="D43" s="18">
        <f t="shared" si="6"/>
        <v>804</v>
      </c>
      <c r="E43" s="12">
        <v>804</v>
      </c>
      <c r="F43" s="13">
        <v>2.222</v>
      </c>
      <c r="G43" s="53">
        <f t="shared" si="0"/>
        <v>1786.49</v>
      </c>
      <c r="H43" s="14">
        <f t="shared" si="1"/>
        <v>6560</v>
      </c>
      <c r="I43" s="15">
        <f t="shared" si="1"/>
        <v>976614.54</v>
      </c>
      <c r="J43" s="19">
        <v>1947</v>
      </c>
      <c r="K43" s="15">
        <f t="shared" si="7"/>
        <v>289858</v>
      </c>
      <c r="L43" s="19">
        <v>6</v>
      </c>
      <c r="M43" s="15">
        <f t="shared" si="2"/>
        <v>893.25</v>
      </c>
      <c r="N43" s="19">
        <v>4589</v>
      </c>
      <c r="O43" s="15">
        <f t="shared" si="3"/>
        <v>683183.55</v>
      </c>
      <c r="P43" s="19">
        <v>18</v>
      </c>
      <c r="Q43" s="15">
        <f t="shared" si="4"/>
        <v>2679.74</v>
      </c>
    </row>
    <row r="44" spans="1:17" ht="39" customHeight="1" x14ac:dyDescent="0.3">
      <c r="A44" s="17">
        <f t="shared" si="5"/>
        <v>36</v>
      </c>
      <c r="B44" s="10">
        <v>1340013</v>
      </c>
      <c r="C44" s="6" t="s">
        <v>50</v>
      </c>
      <c r="D44" s="18">
        <f t="shared" si="6"/>
        <v>804</v>
      </c>
      <c r="E44" s="12">
        <v>804</v>
      </c>
      <c r="F44" s="13">
        <v>6.5490000000000004</v>
      </c>
      <c r="G44" s="53">
        <f t="shared" si="0"/>
        <v>5265.4</v>
      </c>
      <c r="H44" s="14">
        <f t="shared" si="1"/>
        <v>26229</v>
      </c>
      <c r="I44" s="15">
        <f t="shared" si="1"/>
        <v>11508848.050000001</v>
      </c>
      <c r="J44" s="19">
        <v>17872</v>
      </c>
      <c r="K44" s="15">
        <f t="shared" si="7"/>
        <v>7841935.7300000004</v>
      </c>
      <c r="L44" s="19">
        <v>11</v>
      </c>
      <c r="M44" s="15">
        <f t="shared" si="2"/>
        <v>4826.62</v>
      </c>
      <c r="N44" s="19">
        <v>8175</v>
      </c>
      <c r="O44" s="15">
        <f t="shared" si="3"/>
        <v>3587053.75</v>
      </c>
      <c r="P44" s="19">
        <v>171</v>
      </c>
      <c r="Q44" s="15">
        <f t="shared" si="4"/>
        <v>75031.95</v>
      </c>
    </row>
    <row r="45" spans="1:17" ht="39" customHeight="1" x14ac:dyDescent="0.3">
      <c r="A45" s="17">
        <f t="shared" si="5"/>
        <v>37</v>
      </c>
      <c r="B45" s="10">
        <v>1340014</v>
      </c>
      <c r="C45" s="6" t="s">
        <v>51</v>
      </c>
      <c r="D45" s="18">
        <f t="shared" si="6"/>
        <v>804</v>
      </c>
      <c r="E45" s="12">
        <v>804</v>
      </c>
      <c r="F45" s="13">
        <v>3.4809999999999999</v>
      </c>
      <c r="G45" s="53">
        <f t="shared" si="0"/>
        <v>2798.72</v>
      </c>
      <c r="H45" s="14">
        <f t="shared" si="1"/>
        <v>61038</v>
      </c>
      <c r="I45" s="15">
        <f t="shared" si="1"/>
        <v>14235689.280000001</v>
      </c>
      <c r="J45" s="19">
        <v>47542</v>
      </c>
      <c r="K45" s="15">
        <f t="shared" si="7"/>
        <v>11088062.189999999</v>
      </c>
      <c r="L45" s="19">
        <v>33</v>
      </c>
      <c r="M45" s="15">
        <f t="shared" si="2"/>
        <v>7696.48</v>
      </c>
      <c r="N45" s="19">
        <v>13205</v>
      </c>
      <c r="O45" s="15">
        <f t="shared" si="3"/>
        <v>3079758.13</v>
      </c>
      <c r="P45" s="19">
        <v>258</v>
      </c>
      <c r="Q45" s="15">
        <f t="shared" si="4"/>
        <v>60172.480000000003</v>
      </c>
    </row>
    <row r="46" spans="1:17" ht="39" customHeight="1" x14ac:dyDescent="0.3">
      <c r="A46" s="17">
        <f t="shared" si="5"/>
        <v>38</v>
      </c>
      <c r="B46" s="21">
        <v>1340006</v>
      </c>
      <c r="C46" s="6" t="s">
        <v>52</v>
      </c>
      <c r="D46" s="18">
        <f t="shared" si="6"/>
        <v>804</v>
      </c>
      <c r="E46" s="12">
        <v>804</v>
      </c>
      <c r="F46" s="13">
        <v>4.9649999999999999</v>
      </c>
      <c r="G46" s="53">
        <f t="shared" si="0"/>
        <v>3991.86</v>
      </c>
      <c r="H46" s="14">
        <f t="shared" si="1"/>
        <v>21200</v>
      </c>
      <c r="I46" s="15">
        <f>K46+M46+O46+Q46</f>
        <v>7052286.0099999988</v>
      </c>
      <c r="J46" s="19">
        <v>14467</v>
      </c>
      <c r="K46" s="15">
        <f>ROUND(G46*J46/12,2)</f>
        <v>4812519.8899999997</v>
      </c>
      <c r="L46" s="19">
        <v>11</v>
      </c>
      <c r="M46" s="15">
        <f t="shared" si="2"/>
        <v>3659.21</v>
      </c>
      <c r="N46" s="19">
        <v>6584</v>
      </c>
      <c r="O46" s="15">
        <f t="shared" si="3"/>
        <v>2190200.52</v>
      </c>
      <c r="P46" s="19">
        <v>138</v>
      </c>
      <c r="Q46" s="15">
        <f t="shared" si="4"/>
        <v>45906.39</v>
      </c>
    </row>
    <row r="47" spans="1:17" ht="39" customHeight="1" x14ac:dyDescent="0.3">
      <c r="A47" s="17">
        <f t="shared" si="5"/>
        <v>39</v>
      </c>
      <c r="B47" s="10">
        <v>6349008</v>
      </c>
      <c r="C47" s="6" t="s">
        <v>53</v>
      </c>
      <c r="D47" s="18">
        <f t="shared" si="6"/>
        <v>804</v>
      </c>
      <c r="E47" s="12">
        <v>804</v>
      </c>
      <c r="F47" s="13">
        <v>2.8359999999999999</v>
      </c>
      <c r="G47" s="53">
        <f t="shared" si="0"/>
        <v>2280.14</v>
      </c>
      <c r="H47" s="14">
        <f t="shared" si="1"/>
        <v>6120</v>
      </c>
      <c r="I47" s="15">
        <f t="shared" si="1"/>
        <v>1162871.4099999999</v>
      </c>
      <c r="J47" s="19">
        <v>4228</v>
      </c>
      <c r="K47" s="15">
        <f t="shared" si="7"/>
        <v>803369.33</v>
      </c>
      <c r="L47" s="19">
        <v>0</v>
      </c>
      <c r="M47" s="15">
        <f t="shared" si="2"/>
        <v>0</v>
      </c>
      <c r="N47" s="19">
        <v>1840</v>
      </c>
      <c r="O47" s="15">
        <f t="shared" si="3"/>
        <v>349621.47</v>
      </c>
      <c r="P47" s="19">
        <v>52</v>
      </c>
      <c r="Q47" s="15">
        <f t="shared" si="4"/>
        <v>9880.61</v>
      </c>
    </row>
    <row r="48" spans="1:17" ht="39" customHeight="1" x14ac:dyDescent="0.3">
      <c r="A48" s="17">
        <f t="shared" si="5"/>
        <v>40</v>
      </c>
      <c r="B48" s="21">
        <v>1340007</v>
      </c>
      <c r="C48" s="6" t="s">
        <v>54</v>
      </c>
      <c r="D48" s="18">
        <f t="shared" si="6"/>
        <v>804</v>
      </c>
      <c r="E48" s="12">
        <v>804</v>
      </c>
      <c r="F48" s="13">
        <v>4.3049999999999997</v>
      </c>
      <c r="G48" s="53">
        <f t="shared" si="0"/>
        <v>3461.22</v>
      </c>
      <c r="H48" s="14">
        <f t="shared" si="1"/>
        <v>36520</v>
      </c>
      <c r="I48" s="15">
        <f t="shared" si="1"/>
        <v>10533646.209999999</v>
      </c>
      <c r="J48" s="19">
        <v>17385</v>
      </c>
      <c r="K48" s="15">
        <f t="shared" si="7"/>
        <v>5014442.4800000004</v>
      </c>
      <c r="L48" s="19">
        <v>12</v>
      </c>
      <c r="M48" s="15">
        <f t="shared" si="2"/>
        <v>3461.22</v>
      </c>
      <c r="N48" s="19">
        <v>18978</v>
      </c>
      <c r="O48" s="15">
        <f t="shared" si="3"/>
        <v>5473919.4299999997</v>
      </c>
      <c r="P48" s="19">
        <v>145</v>
      </c>
      <c r="Q48" s="15">
        <f t="shared" si="4"/>
        <v>41823.08</v>
      </c>
    </row>
    <row r="49" spans="1:17" ht="39" customHeight="1" x14ac:dyDescent="0.3">
      <c r="A49" s="17">
        <f t="shared" si="5"/>
        <v>41</v>
      </c>
      <c r="B49" s="10">
        <v>1343008</v>
      </c>
      <c r="C49" s="6" t="s">
        <v>55</v>
      </c>
      <c r="D49" s="18">
        <f t="shared" si="6"/>
        <v>804</v>
      </c>
      <c r="E49" s="12">
        <v>804</v>
      </c>
      <c r="F49" s="13">
        <v>4.1429999999999998</v>
      </c>
      <c r="G49" s="53">
        <f t="shared" si="0"/>
        <v>3330.97</v>
      </c>
      <c r="H49" s="14">
        <f t="shared" si="1"/>
        <v>20511</v>
      </c>
      <c r="I49" s="15">
        <f t="shared" si="1"/>
        <v>5693460.4699999997</v>
      </c>
      <c r="J49" s="19">
        <v>11363</v>
      </c>
      <c r="K49" s="15">
        <f t="shared" si="7"/>
        <v>3154151.01</v>
      </c>
      <c r="L49" s="19">
        <v>11</v>
      </c>
      <c r="M49" s="15">
        <f t="shared" si="2"/>
        <v>3053.39</v>
      </c>
      <c r="N49" s="19">
        <v>9026</v>
      </c>
      <c r="O49" s="15">
        <f t="shared" si="3"/>
        <v>2505444.6</v>
      </c>
      <c r="P49" s="19">
        <v>111</v>
      </c>
      <c r="Q49" s="15">
        <f t="shared" si="4"/>
        <v>30811.47</v>
      </c>
    </row>
    <row r="50" spans="1:17" ht="39" customHeight="1" x14ac:dyDescent="0.3">
      <c r="A50" s="17">
        <f t="shared" si="5"/>
        <v>42</v>
      </c>
      <c r="B50" s="21">
        <v>1340010</v>
      </c>
      <c r="C50" s="6" t="s">
        <v>56</v>
      </c>
      <c r="D50" s="18">
        <f t="shared" si="6"/>
        <v>804</v>
      </c>
      <c r="E50" s="12">
        <v>804</v>
      </c>
      <c r="F50" s="13">
        <v>6.5490000000000004</v>
      </c>
      <c r="G50" s="53">
        <f t="shared" si="0"/>
        <v>5265.4</v>
      </c>
      <c r="H50" s="14">
        <f t="shared" si="1"/>
        <v>29753</v>
      </c>
      <c r="I50" s="15">
        <f t="shared" si="1"/>
        <v>13055120.52</v>
      </c>
      <c r="J50" s="19">
        <v>21436</v>
      </c>
      <c r="K50" s="15">
        <f t="shared" si="7"/>
        <v>9405759.5299999993</v>
      </c>
      <c r="L50" s="19">
        <v>17</v>
      </c>
      <c r="M50" s="15">
        <f t="shared" si="2"/>
        <v>7459.32</v>
      </c>
      <c r="N50" s="19">
        <v>8189</v>
      </c>
      <c r="O50" s="15">
        <f t="shared" si="3"/>
        <v>3593196.72</v>
      </c>
      <c r="P50" s="19">
        <v>111</v>
      </c>
      <c r="Q50" s="15">
        <f t="shared" si="4"/>
        <v>48704.95</v>
      </c>
    </row>
    <row r="51" spans="1:17" ht="39" customHeight="1" x14ac:dyDescent="0.3">
      <c r="A51" s="17">
        <f t="shared" si="5"/>
        <v>43</v>
      </c>
      <c r="B51" s="10">
        <v>1343004</v>
      </c>
      <c r="C51" s="6" t="s">
        <v>57</v>
      </c>
      <c r="D51" s="18">
        <f t="shared" si="6"/>
        <v>804</v>
      </c>
      <c r="E51" s="12">
        <v>804</v>
      </c>
      <c r="F51" s="13">
        <v>5.3029999999999999</v>
      </c>
      <c r="G51" s="53">
        <f t="shared" si="0"/>
        <v>4263.6099999999997</v>
      </c>
      <c r="H51" s="14">
        <f t="shared" si="1"/>
        <v>29891</v>
      </c>
      <c r="I51" s="15">
        <f t="shared" si="1"/>
        <v>10620297.219999999</v>
      </c>
      <c r="J51" s="19">
        <v>19663</v>
      </c>
      <c r="K51" s="15">
        <f t="shared" si="7"/>
        <v>6986280.29</v>
      </c>
      <c r="L51" s="19">
        <v>19</v>
      </c>
      <c r="M51" s="15">
        <f t="shared" si="2"/>
        <v>6750.72</v>
      </c>
      <c r="N51" s="19">
        <v>10056</v>
      </c>
      <c r="O51" s="15">
        <f t="shared" si="3"/>
        <v>3572905.18</v>
      </c>
      <c r="P51" s="19">
        <v>153</v>
      </c>
      <c r="Q51" s="15">
        <f t="shared" si="4"/>
        <v>54361.03</v>
      </c>
    </row>
    <row r="52" spans="1:17" ht="39" customHeight="1" x14ac:dyDescent="0.3">
      <c r="A52" s="17">
        <f t="shared" si="5"/>
        <v>44</v>
      </c>
      <c r="B52" s="10">
        <v>1343171</v>
      </c>
      <c r="C52" s="6" t="s">
        <v>58</v>
      </c>
      <c r="D52" s="18">
        <f t="shared" si="6"/>
        <v>804</v>
      </c>
      <c r="E52" s="12">
        <v>804</v>
      </c>
      <c r="F52" s="13">
        <v>6.5490000000000004</v>
      </c>
      <c r="G52" s="53">
        <f t="shared" si="0"/>
        <v>5265.4</v>
      </c>
      <c r="H52" s="14">
        <f t="shared" si="1"/>
        <v>18992</v>
      </c>
      <c r="I52" s="15">
        <f t="shared" si="1"/>
        <v>8333373.0600000015</v>
      </c>
      <c r="J52" s="19">
        <v>17347</v>
      </c>
      <c r="K52" s="15">
        <f t="shared" si="7"/>
        <v>7611574.4800000004</v>
      </c>
      <c r="L52" s="19">
        <v>36</v>
      </c>
      <c r="M52" s="15">
        <f t="shared" si="2"/>
        <v>15796.2</v>
      </c>
      <c r="N52" s="19">
        <v>1137</v>
      </c>
      <c r="O52" s="15">
        <f t="shared" si="3"/>
        <v>498896.65</v>
      </c>
      <c r="P52" s="19">
        <v>472</v>
      </c>
      <c r="Q52" s="15">
        <f t="shared" si="4"/>
        <v>207105.73</v>
      </c>
    </row>
    <row r="53" spans="1:17" ht="39" customHeight="1" x14ac:dyDescent="0.3">
      <c r="A53" s="17">
        <f t="shared" si="5"/>
        <v>45</v>
      </c>
      <c r="B53" s="21">
        <v>1340003</v>
      </c>
      <c r="C53" s="6" t="s">
        <v>59</v>
      </c>
      <c r="D53" s="18">
        <f t="shared" si="6"/>
        <v>804</v>
      </c>
      <c r="E53" s="12">
        <v>804</v>
      </c>
      <c r="F53" s="13">
        <v>15.25</v>
      </c>
      <c r="G53" s="53">
        <f t="shared" si="0"/>
        <v>12261</v>
      </c>
      <c r="H53" s="14">
        <f t="shared" si="1"/>
        <v>2324</v>
      </c>
      <c r="I53" s="15">
        <f t="shared" si="1"/>
        <v>2374547</v>
      </c>
      <c r="J53" s="19">
        <v>2098</v>
      </c>
      <c r="K53" s="15">
        <f t="shared" si="7"/>
        <v>2143631.5</v>
      </c>
      <c r="L53" s="19">
        <v>3</v>
      </c>
      <c r="M53" s="15">
        <f t="shared" si="2"/>
        <v>3065.25</v>
      </c>
      <c r="N53" s="19">
        <v>191</v>
      </c>
      <c r="O53" s="15">
        <f t="shared" si="3"/>
        <v>195154.25</v>
      </c>
      <c r="P53" s="19">
        <v>32</v>
      </c>
      <c r="Q53" s="15">
        <f t="shared" si="4"/>
        <v>32696</v>
      </c>
    </row>
    <row r="54" spans="1:17" ht="31.9" customHeight="1" x14ac:dyDescent="0.3">
      <c r="A54" s="17">
        <f t="shared" si="5"/>
        <v>46</v>
      </c>
      <c r="B54" s="22">
        <v>1340001</v>
      </c>
      <c r="C54" s="6" t="s">
        <v>60</v>
      </c>
      <c r="D54" s="18">
        <f t="shared" si="6"/>
        <v>804</v>
      </c>
      <c r="E54" s="12">
        <v>804</v>
      </c>
      <c r="F54" s="13">
        <v>15.25</v>
      </c>
      <c r="G54" s="53">
        <f t="shared" si="0"/>
        <v>12261</v>
      </c>
      <c r="H54" s="14">
        <f t="shared" si="1"/>
        <v>2157</v>
      </c>
      <c r="I54" s="15">
        <f t="shared" si="1"/>
        <v>2203914.75</v>
      </c>
      <c r="J54" s="19">
        <v>2068</v>
      </c>
      <c r="K54" s="15">
        <f t="shared" si="7"/>
        <v>2112979</v>
      </c>
      <c r="L54" s="19">
        <v>2</v>
      </c>
      <c r="M54" s="15">
        <f t="shared" si="2"/>
        <v>2043.5</v>
      </c>
      <c r="N54" s="19">
        <v>71</v>
      </c>
      <c r="O54" s="15">
        <f t="shared" si="3"/>
        <v>72544.25</v>
      </c>
      <c r="P54" s="19">
        <v>16</v>
      </c>
      <c r="Q54" s="15">
        <f t="shared" si="4"/>
        <v>16348</v>
      </c>
    </row>
    <row r="55" spans="1:17" ht="33.6" customHeight="1" x14ac:dyDescent="0.3">
      <c r="A55" s="17">
        <f t="shared" si="5"/>
        <v>47</v>
      </c>
      <c r="B55" s="10">
        <v>1340012</v>
      </c>
      <c r="C55" s="6" t="s">
        <v>61</v>
      </c>
      <c r="D55" s="18">
        <f t="shared" si="6"/>
        <v>804</v>
      </c>
      <c r="E55" s="12">
        <v>804</v>
      </c>
      <c r="F55" s="13">
        <v>15.25</v>
      </c>
      <c r="G55" s="53">
        <f t="shared" si="0"/>
        <v>12261</v>
      </c>
      <c r="H55" s="14">
        <f t="shared" si="1"/>
        <v>7661</v>
      </c>
      <c r="I55" s="15">
        <f t="shared" si="1"/>
        <v>7827626.75</v>
      </c>
      <c r="J55" s="19">
        <v>7304</v>
      </c>
      <c r="K55" s="15">
        <f t="shared" si="7"/>
        <v>7462862</v>
      </c>
      <c r="L55" s="19">
        <v>5</v>
      </c>
      <c r="M55" s="15">
        <f t="shared" si="2"/>
        <v>5108.75</v>
      </c>
      <c r="N55" s="19">
        <v>298</v>
      </c>
      <c r="O55" s="15">
        <f t="shared" si="3"/>
        <v>304481.5</v>
      </c>
      <c r="P55" s="19">
        <v>54</v>
      </c>
      <c r="Q55" s="15">
        <f t="shared" si="4"/>
        <v>55174.5</v>
      </c>
    </row>
    <row r="56" spans="1:17" s="32" customFormat="1" ht="24.75" customHeight="1" x14ac:dyDescent="0.3">
      <c r="A56" s="23"/>
      <c r="B56" s="23"/>
      <c r="C56" s="24" t="s">
        <v>62</v>
      </c>
      <c r="D56" s="25"/>
      <c r="E56" s="26"/>
      <c r="F56" s="27"/>
      <c r="G56" s="28"/>
      <c r="H56" s="29">
        <f t="shared" ref="H56:Q56" si="8">SUM(H9:H55)</f>
        <v>1316089</v>
      </c>
      <c r="I56" s="30">
        <f t="shared" si="8"/>
        <v>273454282.26999998</v>
      </c>
      <c r="J56" s="29">
        <f t="shared" si="8"/>
        <v>825983</v>
      </c>
      <c r="K56" s="54">
        <f t="shared" si="8"/>
        <v>181237604.34999996</v>
      </c>
      <c r="L56" s="29">
        <f t="shared" si="8"/>
        <v>17770</v>
      </c>
      <c r="M56" s="54">
        <f t="shared" si="8"/>
        <v>2807776.8200000008</v>
      </c>
      <c r="N56" s="29">
        <f t="shared" si="8"/>
        <v>358980</v>
      </c>
      <c r="O56" s="31">
        <f t="shared" si="8"/>
        <v>69578424.350000009</v>
      </c>
      <c r="P56" s="29">
        <f t="shared" si="8"/>
        <v>113356</v>
      </c>
      <c r="Q56" s="31">
        <f t="shared" si="8"/>
        <v>19830476.75</v>
      </c>
    </row>
    <row r="57" spans="1:17" ht="30" hidden="1" customHeight="1" x14ac:dyDescent="0.3">
      <c r="E57" s="33"/>
      <c r="I57" s="20">
        <f>I56*12</f>
        <v>3281451387.2399998</v>
      </c>
    </row>
    <row r="58" spans="1:17" x14ac:dyDescent="0.3">
      <c r="H58" s="34"/>
      <c r="J58" s="34"/>
      <c r="K58" s="34"/>
      <c r="L58" s="34"/>
      <c r="M58" s="34"/>
      <c r="N58" s="34"/>
      <c r="O58" s="34"/>
      <c r="P58" s="34"/>
    </row>
    <row r="59" spans="1:17" x14ac:dyDescent="0.3">
      <c r="I59" s="20"/>
    </row>
    <row r="60" spans="1:17" x14ac:dyDescent="0.3">
      <c r="I60" s="35"/>
    </row>
    <row r="62" spans="1:17" x14ac:dyDescent="0.3">
      <c r="I62" s="36"/>
    </row>
  </sheetData>
  <mergeCells count="15">
    <mergeCell ref="P1:Q2"/>
    <mergeCell ref="B3:Q3"/>
    <mergeCell ref="C4:E4"/>
    <mergeCell ref="A6:A7"/>
    <mergeCell ref="B6:B7"/>
    <mergeCell ref="C6:C7"/>
    <mergeCell ref="D6:D7"/>
    <mergeCell ref="E6:E7"/>
    <mergeCell ref="F6:F7"/>
    <mergeCell ref="G6:G7"/>
    <mergeCell ref="H6:I6"/>
    <mergeCell ref="J6:K6"/>
    <mergeCell ref="L6:M6"/>
    <mergeCell ref="N6:O6"/>
    <mergeCell ref="P6:Q6"/>
  </mergeCells>
  <pageMargins left="0.15748031496062992" right="0" top="0.39370078740157483" bottom="0.15748031496062992" header="0.19685039370078741" footer="0.31496062992125984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2017(июнь)</vt:lpstr>
      <vt:lpstr>'АПП подуш. 2017(июнь)'!Заголовки_для_печати</vt:lpstr>
      <vt:lpstr>'АПП подуш. 2017(июнь)'!Область_печати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2017-07-07T06:23:04Z</cp:lastPrinted>
  <dcterms:created xsi:type="dcterms:W3CDTF">2017-07-06T00:29:38Z</dcterms:created>
  <dcterms:modified xsi:type="dcterms:W3CDTF">2017-07-12T23:55:01Z</dcterms:modified>
</cp:coreProperties>
</file>