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28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КС!$A$13:$DP$365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КС!$A:$H,КС!$7:$10</definedName>
    <definedName name="_xlnm.Print_Area" localSheetId="0">КС!$A$3:$DP$365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O364" i="1" l="1"/>
  <c r="DQ364" i="1" s="1"/>
  <c r="DO363" i="1"/>
  <c r="DQ363" i="1" s="1"/>
  <c r="DR363" i="1" s="1"/>
  <c r="DO362" i="1"/>
  <c r="DQ362" i="1" s="1"/>
  <c r="DO361" i="1"/>
  <c r="DQ361" i="1" s="1"/>
  <c r="DO360" i="1"/>
  <c r="DQ360" i="1" s="1"/>
  <c r="DR360" i="1" s="1"/>
  <c r="DO359" i="1"/>
  <c r="DQ359" i="1" s="1"/>
  <c r="DO358" i="1"/>
  <c r="DQ358" i="1" s="1"/>
  <c r="DR358" i="1" s="1"/>
  <c r="AW358" i="1"/>
  <c r="AW357" i="1"/>
  <c r="DO357" i="1" s="1"/>
  <c r="DQ357" i="1" s="1"/>
  <c r="DR357" i="1" s="1"/>
  <c r="DO356" i="1"/>
  <c r="DM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O354" i="1"/>
  <c r="DQ354" i="1" s="1"/>
  <c r="DO353" i="1"/>
  <c r="DQ353" i="1" s="1"/>
  <c r="DR353" i="1" s="1"/>
  <c r="DO352" i="1"/>
  <c r="DQ352" i="1" s="1"/>
  <c r="DR352" i="1" s="1"/>
  <c r="DO351" i="1"/>
  <c r="DQ351" i="1" s="1"/>
  <c r="DR351" i="1" s="1"/>
  <c r="DO350" i="1"/>
  <c r="DQ350" i="1" s="1"/>
  <c r="DR350" i="1" s="1"/>
  <c r="DO349" i="1"/>
  <c r="DQ349" i="1" s="1"/>
  <c r="DR349" i="1" s="1"/>
  <c r="DO348" i="1"/>
  <c r="DQ348" i="1" s="1"/>
  <c r="DM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O346" i="1"/>
  <c r="DQ346" i="1" s="1"/>
  <c r="DR346" i="1" s="1"/>
  <c r="DO345" i="1"/>
  <c r="DQ345" i="1" s="1"/>
  <c r="DR345" i="1" s="1"/>
  <c r="DO344" i="1"/>
  <c r="DQ344" i="1" s="1"/>
  <c r="DR344" i="1" s="1"/>
  <c r="DO343" i="1"/>
  <c r="DQ343" i="1" s="1"/>
  <c r="DR343" i="1" s="1"/>
  <c r="DO342" i="1"/>
  <c r="DQ342" i="1" s="1"/>
  <c r="DR342" i="1" s="1"/>
  <c r="DO341" i="1"/>
  <c r="DO340" i="1"/>
  <c r="DQ340" i="1" s="1"/>
  <c r="DR340" i="1" s="1"/>
  <c r="DO339" i="1"/>
  <c r="DQ339" i="1" s="1"/>
  <c r="DR339" i="1" s="1"/>
  <c r="DO338" i="1"/>
  <c r="DQ338" i="1" s="1"/>
  <c r="DM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O336" i="1"/>
  <c r="DQ336" i="1" s="1"/>
  <c r="DR336" i="1" s="1"/>
  <c r="M335" i="1"/>
  <c r="DO335" i="1" s="1"/>
  <c r="DQ335" i="1" s="1"/>
  <c r="DR335" i="1" s="1"/>
  <c r="DO334" i="1"/>
  <c r="DQ334" i="1" s="1"/>
  <c r="DR334" i="1" s="1"/>
  <c r="M334" i="1"/>
  <c r="DO333" i="1"/>
  <c r="DQ333" i="1" s="1"/>
  <c r="DR333" i="1" s="1"/>
  <c r="M332" i="1"/>
  <c r="DO332" i="1" s="1"/>
  <c r="DQ332" i="1" s="1"/>
  <c r="DM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DO330" i="1"/>
  <c r="DQ330" i="1" s="1"/>
  <c r="DR330" i="1" s="1"/>
  <c r="DO329" i="1"/>
  <c r="DQ329" i="1" s="1"/>
  <c r="DR329" i="1" s="1"/>
  <c r="DO328" i="1"/>
  <c r="DQ328" i="1" s="1"/>
  <c r="DR328" i="1" s="1"/>
  <c r="DO327" i="1"/>
  <c r="DQ327" i="1" s="1"/>
  <c r="DR327" i="1" s="1"/>
  <c r="DO326" i="1"/>
  <c r="DQ326" i="1" s="1"/>
  <c r="DR326" i="1" s="1"/>
  <c r="DO325" i="1"/>
  <c r="DQ325" i="1" s="1"/>
  <c r="DR325" i="1" s="1"/>
  <c r="DO324" i="1"/>
  <c r="DQ324" i="1" s="1"/>
  <c r="DM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O322" i="1"/>
  <c r="DQ322" i="1" s="1"/>
  <c r="DR322" i="1" s="1"/>
  <c r="DO321" i="1"/>
  <c r="DQ321" i="1" s="1"/>
  <c r="DR321" i="1" s="1"/>
  <c r="DO320" i="1"/>
  <c r="DQ320" i="1" s="1"/>
  <c r="DR320" i="1" s="1"/>
  <c r="DO319" i="1"/>
  <c r="DQ319" i="1" s="1"/>
  <c r="DR319" i="1" s="1"/>
  <c r="DO318" i="1"/>
  <c r="DQ318" i="1" s="1"/>
  <c r="DR318" i="1" s="1"/>
  <c r="DO317" i="1"/>
  <c r="DQ317" i="1" s="1"/>
  <c r="DR317" i="1" s="1"/>
  <c r="DO316" i="1"/>
  <c r="DQ316" i="1" s="1"/>
  <c r="DR316" i="1" s="1"/>
  <c r="DO315" i="1"/>
  <c r="DQ315" i="1" s="1"/>
  <c r="DR315" i="1" s="1"/>
  <c r="DO314" i="1"/>
  <c r="DQ314" i="1" s="1"/>
  <c r="DR314" i="1" s="1"/>
  <c r="DO313" i="1"/>
  <c r="DQ313" i="1" s="1"/>
  <c r="DR313" i="1" s="1"/>
  <c r="DO312" i="1"/>
  <c r="DQ312" i="1" s="1"/>
  <c r="DR312" i="1" s="1"/>
  <c r="DO311" i="1"/>
  <c r="DQ311" i="1" s="1"/>
  <c r="DR311" i="1" s="1"/>
  <c r="DO310" i="1"/>
  <c r="DQ310" i="1" s="1"/>
  <c r="DR310" i="1" s="1"/>
  <c r="DO309" i="1"/>
  <c r="DQ309" i="1" s="1"/>
  <c r="DR309" i="1" s="1"/>
  <c r="DO308" i="1"/>
  <c r="DQ308" i="1" s="1"/>
  <c r="DR308" i="1" s="1"/>
  <c r="DO307" i="1"/>
  <c r="DQ307" i="1" s="1"/>
  <c r="DR307" i="1" s="1"/>
  <c r="DO306" i="1"/>
  <c r="DQ306" i="1" s="1"/>
  <c r="DO305" i="1"/>
  <c r="DQ305" i="1" s="1"/>
  <c r="DR305" i="1" s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O303" i="1"/>
  <c r="DQ303" i="1" s="1"/>
  <c r="DR303" i="1" s="1"/>
  <c r="DO302" i="1"/>
  <c r="DQ302" i="1" s="1"/>
  <c r="DR302" i="1" s="1"/>
  <c r="DO301" i="1"/>
  <c r="DQ301" i="1" s="1"/>
  <c r="DR301" i="1" s="1"/>
  <c r="DO300" i="1"/>
  <c r="DQ300" i="1" s="1"/>
  <c r="DR300" i="1" s="1"/>
  <c r="DO299" i="1"/>
  <c r="DQ299" i="1" s="1"/>
  <c r="DO298" i="1"/>
  <c r="DQ298" i="1" s="1"/>
  <c r="DR298" i="1" s="1"/>
  <c r="DO297" i="1"/>
  <c r="DQ297" i="1" s="1"/>
  <c r="DR297" i="1" s="1"/>
  <c r="DG296" i="1"/>
  <c r="CS296" i="1"/>
  <c r="DO295" i="1"/>
  <c r="DQ295" i="1" s="1"/>
  <c r="DR295" i="1" s="1"/>
  <c r="DQ294" i="1"/>
  <c r="DR294" i="1" s="1"/>
  <c r="DO294" i="1"/>
  <c r="DO293" i="1"/>
  <c r="DQ293" i="1" s="1"/>
  <c r="DR293" i="1" s="1"/>
  <c r="DO292" i="1"/>
  <c r="DQ292" i="1" s="1"/>
  <c r="DR292" i="1" s="1"/>
  <c r="DO291" i="1"/>
  <c r="DQ291" i="1" s="1"/>
  <c r="DR291" i="1" s="1"/>
  <c r="DO290" i="1"/>
  <c r="DQ290" i="1" s="1"/>
  <c r="DR290" i="1" s="1"/>
  <c r="DO289" i="1"/>
  <c r="DQ289" i="1" s="1"/>
  <c r="DR289" i="1" s="1"/>
  <c r="DO288" i="1"/>
  <c r="DQ288" i="1" s="1"/>
  <c r="DR288" i="1" s="1"/>
  <c r="DO287" i="1"/>
  <c r="DQ287" i="1" s="1"/>
  <c r="DR287" i="1" s="1"/>
  <c r="DO286" i="1"/>
  <c r="DQ286" i="1" s="1"/>
  <c r="DR286" i="1" s="1"/>
  <c r="DO285" i="1"/>
  <c r="DQ285" i="1" s="1"/>
  <c r="DM284" i="1"/>
  <c r="DK284" i="1"/>
  <c r="DI284" i="1"/>
  <c r="DE284" i="1"/>
  <c r="DC284" i="1"/>
  <c r="DA284" i="1"/>
  <c r="CY284" i="1"/>
  <c r="CW284" i="1"/>
  <c r="CU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O283" i="1"/>
  <c r="DQ283" i="1" s="1"/>
  <c r="DR283" i="1" s="1"/>
  <c r="DO282" i="1"/>
  <c r="DQ282" i="1" s="1"/>
  <c r="DR282" i="1" s="1"/>
  <c r="DO281" i="1"/>
  <c r="DQ281" i="1" s="1"/>
  <c r="DR281" i="1" s="1"/>
  <c r="DO280" i="1"/>
  <c r="DQ280" i="1" s="1"/>
  <c r="DR280" i="1" s="1"/>
  <c r="DO279" i="1"/>
  <c r="DQ279" i="1" s="1"/>
  <c r="DR279" i="1" s="1"/>
  <c r="DO278" i="1"/>
  <c r="DQ278" i="1" s="1"/>
  <c r="DR278" i="1" s="1"/>
  <c r="DO277" i="1"/>
  <c r="DQ277" i="1" s="1"/>
  <c r="DR277" i="1" s="1"/>
  <c r="DO276" i="1"/>
  <c r="DQ276" i="1" s="1"/>
  <c r="DR276" i="1" s="1"/>
  <c r="DO275" i="1"/>
  <c r="DQ275" i="1" s="1"/>
  <c r="DR275" i="1" s="1"/>
  <c r="DO274" i="1"/>
  <c r="DQ274" i="1" s="1"/>
  <c r="DR274" i="1" s="1"/>
  <c r="M273" i="1"/>
  <c r="DO273" i="1" s="1"/>
  <c r="DQ273" i="1" s="1"/>
  <c r="DR273" i="1" s="1"/>
  <c r="M272" i="1"/>
  <c r="DO271" i="1"/>
  <c r="DQ271" i="1" s="1"/>
  <c r="DR271" i="1" s="1"/>
  <c r="DO270" i="1"/>
  <c r="DQ270" i="1" s="1"/>
  <c r="DR270" i="1" s="1"/>
  <c r="M269" i="1"/>
  <c r="DM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DO267" i="1"/>
  <c r="DQ267" i="1" s="1"/>
  <c r="DR267" i="1" s="1"/>
  <c r="DO266" i="1"/>
  <c r="DQ266" i="1" s="1"/>
  <c r="DR266" i="1" s="1"/>
  <c r="DO265" i="1"/>
  <c r="DQ265" i="1" s="1"/>
  <c r="DR265" i="1" s="1"/>
  <c r="DO264" i="1"/>
  <c r="DQ264" i="1" s="1"/>
  <c r="DR264" i="1" s="1"/>
  <c r="DO263" i="1"/>
  <c r="DQ263" i="1" s="1"/>
  <c r="DR263" i="1" s="1"/>
  <c r="DO262" i="1"/>
  <c r="DQ262" i="1" s="1"/>
  <c r="DR262" i="1" s="1"/>
  <c r="DO261" i="1"/>
  <c r="DQ261" i="1" s="1"/>
  <c r="DR261" i="1" s="1"/>
  <c r="DO260" i="1"/>
  <c r="DQ260" i="1" s="1"/>
  <c r="DR260" i="1" s="1"/>
  <c r="DO259" i="1"/>
  <c r="DQ259" i="1" s="1"/>
  <c r="DR259" i="1" s="1"/>
  <c r="DO258" i="1"/>
  <c r="DQ258" i="1" s="1"/>
  <c r="DR258" i="1" s="1"/>
  <c r="DO257" i="1"/>
  <c r="DQ257" i="1" s="1"/>
  <c r="DR257" i="1" s="1"/>
  <c r="DO256" i="1"/>
  <c r="DQ256" i="1" s="1"/>
  <c r="DR256" i="1" s="1"/>
  <c r="DO255" i="1"/>
  <c r="DQ255" i="1" s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O253" i="1"/>
  <c r="DQ253" i="1" s="1"/>
  <c r="DR253" i="1" s="1"/>
  <c r="DO252" i="1"/>
  <c r="DQ252" i="1" s="1"/>
  <c r="DR252" i="1" s="1"/>
  <c r="DO251" i="1"/>
  <c r="DQ251" i="1" s="1"/>
  <c r="DR251" i="1" s="1"/>
  <c r="DO250" i="1"/>
  <c r="DQ250" i="1" s="1"/>
  <c r="DR250" i="1" s="1"/>
  <c r="DO249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O247" i="1"/>
  <c r="DQ247" i="1" s="1"/>
  <c r="DR247" i="1" s="1"/>
  <c r="DO246" i="1"/>
  <c r="DQ246" i="1" s="1"/>
  <c r="DR246" i="1" s="1"/>
  <c r="DO245" i="1"/>
  <c r="DQ245" i="1" s="1"/>
  <c r="DR245" i="1" s="1"/>
  <c r="DO244" i="1"/>
  <c r="DQ244" i="1" s="1"/>
  <c r="DR244" i="1" s="1"/>
  <c r="DO243" i="1"/>
  <c r="DQ243" i="1" s="1"/>
  <c r="DR243" i="1" s="1"/>
  <c r="DO242" i="1"/>
  <c r="DQ242" i="1" s="1"/>
  <c r="DR242" i="1" s="1"/>
  <c r="DO241" i="1"/>
  <c r="DQ241" i="1" s="1"/>
  <c r="DR241" i="1" s="1"/>
  <c r="DO240" i="1"/>
  <c r="DQ240" i="1" s="1"/>
  <c r="DR240" i="1" s="1"/>
  <c r="DO239" i="1"/>
  <c r="DQ239" i="1" s="1"/>
  <c r="DR239" i="1" s="1"/>
  <c r="DO238" i="1"/>
  <c r="DQ238" i="1" s="1"/>
  <c r="DR238" i="1" s="1"/>
  <c r="DO237" i="1"/>
  <c r="DQ237" i="1" s="1"/>
  <c r="DR237" i="1" s="1"/>
  <c r="DO236" i="1"/>
  <c r="DQ236" i="1" s="1"/>
  <c r="DR236" i="1" s="1"/>
  <c r="DO235" i="1"/>
  <c r="DQ235" i="1" s="1"/>
  <c r="DR235" i="1" s="1"/>
  <c r="DO234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O232" i="1"/>
  <c r="DQ232" i="1" s="1"/>
  <c r="DR232" i="1" s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O230" i="1"/>
  <c r="DQ230" i="1" s="1"/>
  <c r="DR230" i="1" s="1"/>
  <c r="DO229" i="1"/>
  <c r="DQ229" i="1" s="1"/>
  <c r="DR229" i="1" s="1"/>
  <c r="DO228" i="1"/>
  <c r="DQ228" i="1" s="1"/>
  <c r="DR228" i="1" s="1"/>
  <c r="DO227" i="1"/>
  <c r="DQ227" i="1" s="1"/>
  <c r="DR227" i="1" s="1"/>
  <c r="DO226" i="1"/>
  <c r="DQ226" i="1" s="1"/>
  <c r="DR226" i="1" s="1"/>
  <c r="DO225" i="1"/>
  <c r="DQ225" i="1" s="1"/>
  <c r="DR225" i="1" s="1"/>
  <c r="DO224" i="1"/>
  <c r="DQ224" i="1" s="1"/>
  <c r="DR224" i="1" s="1"/>
  <c r="DO223" i="1"/>
  <c r="DQ223" i="1" s="1"/>
  <c r="DR223" i="1" s="1"/>
  <c r="DO222" i="1"/>
  <c r="DQ222" i="1" s="1"/>
  <c r="DR222" i="1" s="1"/>
  <c r="DO221" i="1"/>
  <c r="DQ221" i="1" s="1"/>
  <c r="DR221" i="1" s="1"/>
  <c r="DO220" i="1"/>
  <c r="DQ220" i="1" s="1"/>
  <c r="DR220" i="1" s="1"/>
  <c r="DO219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C218" i="1"/>
  <c r="AA218" i="1"/>
  <c r="Y218" i="1"/>
  <c r="W218" i="1"/>
  <c r="U218" i="1"/>
  <c r="S218" i="1"/>
  <c r="Q218" i="1"/>
  <c r="O218" i="1"/>
  <c r="M218" i="1"/>
  <c r="DO217" i="1"/>
  <c r="DQ217" i="1" s="1"/>
  <c r="DR217" i="1" s="1"/>
  <c r="DO216" i="1"/>
  <c r="DQ216" i="1" s="1"/>
  <c r="DR216" i="1" s="1"/>
  <c r="DO215" i="1"/>
  <c r="DQ215" i="1" s="1"/>
  <c r="DR215" i="1" s="1"/>
  <c r="DO214" i="1"/>
  <c r="DQ214" i="1" s="1"/>
  <c r="DR214" i="1" s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C213" i="1"/>
  <c r="AA213" i="1"/>
  <c r="Y213" i="1"/>
  <c r="W213" i="1"/>
  <c r="U213" i="1"/>
  <c r="S213" i="1"/>
  <c r="Q213" i="1"/>
  <c r="O213" i="1"/>
  <c r="M213" i="1"/>
  <c r="DO212" i="1"/>
  <c r="DQ212" i="1" s="1"/>
  <c r="DR212" i="1" s="1"/>
  <c r="DO211" i="1"/>
  <c r="DQ211" i="1" s="1"/>
  <c r="DR211" i="1" s="1"/>
  <c r="DO210" i="1"/>
  <c r="DQ210" i="1" s="1"/>
  <c r="DR210" i="1" s="1"/>
  <c r="DO209" i="1"/>
  <c r="DQ209" i="1" s="1"/>
  <c r="DR209" i="1" s="1"/>
  <c r="DO208" i="1"/>
  <c r="DQ208" i="1" s="1"/>
  <c r="DR208" i="1" s="1"/>
  <c r="DO207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O205" i="1"/>
  <c r="DQ205" i="1" s="1"/>
  <c r="DR205" i="1" s="1"/>
  <c r="DO204" i="1"/>
  <c r="DQ204" i="1" s="1"/>
  <c r="DR204" i="1" s="1"/>
  <c r="DO203" i="1"/>
  <c r="DQ203" i="1" s="1"/>
  <c r="DR203" i="1" s="1"/>
  <c r="DO202" i="1"/>
  <c r="DQ202" i="1" s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O200" i="1"/>
  <c r="DQ200" i="1" s="1"/>
  <c r="DR200" i="1" s="1"/>
  <c r="DO199" i="1"/>
  <c r="DQ199" i="1" s="1"/>
  <c r="DR199" i="1" s="1"/>
  <c r="DO198" i="1"/>
  <c r="DQ198" i="1" s="1"/>
  <c r="DR198" i="1" s="1"/>
  <c r="Q197" i="1"/>
  <c r="DO196" i="1"/>
  <c r="DQ196" i="1" s="1"/>
  <c r="DR196" i="1" s="1"/>
  <c r="DO195" i="1"/>
  <c r="DQ195" i="1" s="1"/>
  <c r="DR195" i="1" s="1"/>
  <c r="Q194" i="1"/>
  <c r="DO194" i="1" s="1"/>
  <c r="DQ194" i="1" s="1"/>
  <c r="DO193" i="1"/>
  <c r="DQ193" i="1" s="1"/>
  <c r="DR193" i="1" s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M192" i="1"/>
  <c r="DO191" i="1"/>
  <c r="DQ191" i="1" s="1"/>
  <c r="DR191" i="1" s="1"/>
  <c r="DO190" i="1"/>
  <c r="DQ190" i="1" s="1"/>
  <c r="DR190" i="1" s="1"/>
  <c r="DO189" i="1"/>
  <c r="DQ189" i="1" s="1"/>
  <c r="DR189" i="1" s="1"/>
  <c r="DO188" i="1"/>
  <c r="DQ188" i="1" s="1"/>
  <c r="DR188" i="1" s="1"/>
  <c r="DO187" i="1"/>
  <c r="DQ187" i="1" s="1"/>
  <c r="DR187" i="1" s="1"/>
  <c r="DO186" i="1"/>
  <c r="DQ186" i="1" s="1"/>
  <c r="DR186" i="1" s="1"/>
  <c r="DO185" i="1"/>
  <c r="DQ185" i="1" s="1"/>
  <c r="DR185" i="1" s="1"/>
  <c r="DO184" i="1"/>
  <c r="DQ184" i="1" s="1"/>
  <c r="DR184" i="1" s="1"/>
  <c r="DO183" i="1"/>
  <c r="DQ183" i="1" s="1"/>
  <c r="DR183" i="1" s="1"/>
  <c r="DO182" i="1"/>
  <c r="DQ182" i="1" s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O180" i="1"/>
  <c r="DQ180" i="1" s="1"/>
  <c r="DR180" i="1" s="1"/>
  <c r="DO179" i="1"/>
  <c r="DQ179" i="1" s="1"/>
  <c r="DR179" i="1" s="1"/>
  <c r="DO178" i="1"/>
  <c r="DQ178" i="1" s="1"/>
  <c r="DR178" i="1" s="1"/>
  <c r="DO177" i="1"/>
  <c r="DQ177" i="1" s="1"/>
  <c r="DR177" i="1" s="1"/>
  <c r="DO176" i="1"/>
  <c r="DQ176" i="1" s="1"/>
  <c r="DR176" i="1" s="1"/>
  <c r="DO175" i="1"/>
  <c r="DQ175" i="1" s="1"/>
  <c r="DR175" i="1" s="1"/>
  <c r="DO174" i="1"/>
  <c r="DQ174" i="1" s="1"/>
  <c r="DR174" i="1" s="1"/>
  <c r="DO173" i="1"/>
  <c r="DQ173" i="1" s="1"/>
  <c r="DR173" i="1" s="1"/>
  <c r="DO172" i="1"/>
  <c r="DQ172" i="1" s="1"/>
  <c r="DR172" i="1" s="1"/>
  <c r="DO171" i="1"/>
  <c r="DQ171" i="1" s="1"/>
  <c r="DR171" i="1" s="1"/>
  <c r="DO170" i="1"/>
  <c r="DQ170" i="1" s="1"/>
  <c r="DR170" i="1" s="1"/>
  <c r="DO169" i="1"/>
  <c r="DQ169" i="1" s="1"/>
  <c r="DR169" i="1" s="1"/>
  <c r="DO168" i="1"/>
  <c r="DQ168" i="1" s="1"/>
  <c r="DR168" i="1" s="1"/>
  <c r="DO167" i="1"/>
  <c r="DQ167" i="1" s="1"/>
  <c r="DR167" i="1" s="1"/>
  <c r="DO166" i="1"/>
  <c r="DQ166" i="1" s="1"/>
  <c r="DR166" i="1" s="1"/>
  <c r="DO165" i="1"/>
  <c r="DQ165" i="1" s="1"/>
  <c r="DR165" i="1" s="1"/>
  <c r="DO164" i="1"/>
  <c r="DQ164" i="1" s="1"/>
  <c r="DR164" i="1" s="1"/>
  <c r="DO163" i="1"/>
  <c r="DQ163" i="1" s="1"/>
  <c r="DR163" i="1" s="1"/>
  <c r="DO162" i="1"/>
  <c r="DQ162" i="1" s="1"/>
  <c r="DR162" i="1" s="1"/>
  <c r="DO161" i="1"/>
  <c r="DQ161" i="1" s="1"/>
  <c r="DR161" i="1" s="1"/>
  <c r="DO160" i="1"/>
  <c r="DQ160" i="1" s="1"/>
  <c r="DR160" i="1" s="1"/>
  <c r="DO159" i="1"/>
  <c r="DQ159" i="1" s="1"/>
  <c r="DR159" i="1" s="1"/>
  <c r="DO158" i="1"/>
  <c r="DQ158" i="1" s="1"/>
  <c r="DR158" i="1" s="1"/>
  <c r="DO157" i="1"/>
  <c r="DQ157" i="1" s="1"/>
  <c r="DR157" i="1" s="1"/>
  <c r="DO156" i="1"/>
  <c r="DQ156" i="1" s="1"/>
  <c r="DR156" i="1" s="1"/>
  <c r="DO155" i="1"/>
  <c r="DQ155" i="1" s="1"/>
  <c r="DR155" i="1" s="1"/>
  <c r="DO154" i="1"/>
  <c r="DQ154" i="1" s="1"/>
  <c r="DR154" i="1" s="1"/>
  <c r="DO153" i="1"/>
  <c r="DQ153" i="1" s="1"/>
  <c r="DR153" i="1" s="1"/>
  <c r="DQ152" i="1"/>
  <c r="DR152" i="1" s="1"/>
  <c r="DO152" i="1"/>
  <c r="DO151" i="1"/>
  <c r="DQ151" i="1" s="1"/>
  <c r="DR151" i="1" s="1"/>
  <c r="DO150" i="1"/>
  <c r="DQ150" i="1" s="1"/>
  <c r="DR150" i="1" s="1"/>
  <c r="DO149" i="1"/>
  <c r="DQ149" i="1" s="1"/>
  <c r="DR149" i="1" s="1"/>
  <c r="DO148" i="1"/>
  <c r="DQ148" i="1" s="1"/>
  <c r="DO147" i="1"/>
  <c r="DQ147" i="1" s="1"/>
  <c r="DR147" i="1" s="1"/>
  <c r="DO146" i="1"/>
  <c r="DQ146" i="1" s="1"/>
  <c r="DR146" i="1" s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DO144" i="1"/>
  <c r="DQ144" i="1" s="1"/>
  <c r="DR144" i="1" s="1"/>
  <c r="DO143" i="1"/>
  <c r="DQ143" i="1" s="1"/>
  <c r="DR143" i="1" s="1"/>
  <c r="DO142" i="1"/>
  <c r="DQ142" i="1" s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DO140" i="1"/>
  <c r="DQ140" i="1" s="1"/>
  <c r="DR140" i="1" s="1"/>
  <c r="DO139" i="1"/>
  <c r="DQ139" i="1" s="1"/>
  <c r="DR139" i="1" s="1"/>
  <c r="DO138" i="1"/>
  <c r="DQ138" i="1" s="1"/>
  <c r="DR138" i="1" s="1"/>
  <c r="DO137" i="1"/>
  <c r="DQ137" i="1" s="1"/>
  <c r="DR137" i="1" s="1"/>
  <c r="DO136" i="1"/>
  <c r="DQ136" i="1" s="1"/>
  <c r="DR136" i="1" s="1"/>
  <c r="DO135" i="1"/>
  <c r="DQ135" i="1" s="1"/>
  <c r="DR135" i="1" s="1"/>
  <c r="DO134" i="1"/>
  <c r="DQ134" i="1" s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DO132" i="1"/>
  <c r="DQ132" i="1" s="1"/>
  <c r="DR132" i="1" s="1"/>
  <c r="DO131" i="1"/>
  <c r="DQ131" i="1" s="1"/>
  <c r="DR131" i="1" s="1"/>
  <c r="DO130" i="1"/>
  <c r="DQ130" i="1" s="1"/>
  <c r="DR130" i="1" s="1"/>
  <c r="DO129" i="1"/>
  <c r="DQ129" i="1" s="1"/>
  <c r="DR129" i="1" s="1"/>
  <c r="DO128" i="1"/>
  <c r="DQ128" i="1" s="1"/>
  <c r="DR128" i="1" s="1"/>
  <c r="DO127" i="1"/>
  <c r="DQ127" i="1" s="1"/>
  <c r="DR127" i="1" s="1"/>
  <c r="DO126" i="1"/>
  <c r="DQ126" i="1" s="1"/>
  <c r="DR126" i="1" s="1"/>
  <c r="DO125" i="1"/>
  <c r="DQ125" i="1" s="1"/>
  <c r="DR125" i="1" s="1"/>
  <c r="DO124" i="1"/>
  <c r="DQ124" i="1" s="1"/>
  <c r="DR124" i="1" s="1"/>
  <c r="DG123" i="1"/>
  <c r="DO123" i="1" s="1"/>
  <c r="DQ123" i="1" s="1"/>
  <c r="DR123" i="1" s="1"/>
  <c r="DO122" i="1"/>
  <c r="DQ122" i="1" s="1"/>
  <c r="DR122" i="1" s="1"/>
  <c r="DO121" i="1"/>
  <c r="DQ121" i="1" s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DO119" i="1"/>
  <c r="DQ119" i="1" s="1"/>
  <c r="DR119" i="1" s="1"/>
  <c r="DO118" i="1"/>
  <c r="DQ118" i="1" s="1"/>
  <c r="DR118" i="1" s="1"/>
  <c r="DO117" i="1"/>
  <c r="DQ117" i="1" s="1"/>
  <c r="DR117" i="1" s="1"/>
  <c r="DO116" i="1"/>
  <c r="DQ116" i="1" s="1"/>
  <c r="DR116" i="1" s="1"/>
  <c r="DO115" i="1"/>
  <c r="DQ115" i="1" s="1"/>
  <c r="DR115" i="1" s="1"/>
  <c r="DO114" i="1"/>
  <c r="DQ114" i="1" s="1"/>
  <c r="DR114" i="1" s="1"/>
  <c r="DO113" i="1"/>
  <c r="DQ113" i="1" s="1"/>
  <c r="DR113" i="1" s="1"/>
  <c r="DO112" i="1"/>
  <c r="DQ112" i="1" s="1"/>
  <c r="DR112" i="1" s="1"/>
  <c r="DO111" i="1"/>
  <c r="DQ111" i="1" s="1"/>
  <c r="DO110" i="1"/>
  <c r="DQ110" i="1" s="1"/>
  <c r="DR110" i="1" s="1"/>
  <c r="DO109" i="1"/>
  <c r="DQ109" i="1" s="1"/>
  <c r="DR109" i="1" s="1"/>
  <c r="DO108" i="1"/>
  <c r="DQ108" i="1" s="1"/>
  <c r="DR108" i="1" s="1"/>
  <c r="DO107" i="1"/>
  <c r="DQ107" i="1" s="1"/>
  <c r="DR107" i="1" s="1"/>
  <c r="DO106" i="1"/>
  <c r="DQ106" i="1" s="1"/>
  <c r="DR106" i="1" s="1"/>
  <c r="DO105" i="1"/>
  <c r="DQ105" i="1" s="1"/>
  <c r="DR105" i="1" s="1"/>
  <c r="DO104" i="1"/>
  <c r="DQ104" i="1" s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DO102" i="1"/>
  <c r="DQ102" i="1" s="1"/>
  <c r="DR102" i="1" s="1"/>
  <c r="DO101" i="1"/>
  <c r="DQ101" i="1" s="1"/>
  <c r="DR101" i="1" s="1"/>
  <c r="DO100" i="1"/>
  <c r="DQ100" i="1" s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DO98" i="1"/>
  <c r="DQ98" i="1" s="1"/>
  <c r="DR98" i="1" s="1"/>
  <c r="DO97" i="1"/>
  <c r="DQ97" i="1" s="1"/>
  <c r="DR97" i="1" s="1"/>
  <c r="DO96" i="1"/>
  <c r="DQ96" i="1" s="1"/>
  <c r="DR96" i="1" s="1"/>
  <c r="DO95" i="1"/>
  <c r="DQ95" i="1" s="1"/>
  <c r="DR95" i="1" s="1"/>
  <c r="DO94" i="1"/>
  <c r="DQ94" i="1" s="1"/>
  <c r="DR94" i="1" s="1"/>
  <c r="DO93" i="1"/>
  <c r="DQ93" i="1" s="1"/>
  <c r="DR93" i="1" s="1"/>
  <c r="DO92" i="1"/>
  <c r="DQ92" i="1" s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DO90" i="1"/>
  <c r="DQ90" i="1" s="1"/>
  <c r="DR90" i="1" s="1"/>
  <c r="DO89" i="1"/>
  <c r="DQ89" i="1" s="1"/>
  <c r="DR89" i="1" s="1"/>
  <c r="DO88" i="1"/>
  <c r="DQ88" i="1" s="1"/>
  <c r="DR88" i="1" s="1"/>
  <c r="DO87" i="1"/>
  <c r="DQ87" i="1" s="1"/>
  <c r="DR87" i="1" s="1"/>
  <c r="DO86" i="1"/>
  <c r="DQ86" i="1" s="1"/>
  <c r="DR86" i="1" s="1"/>
  <c r="DO85" i="1"/>
  <c r="DQ85" i="1" s="1"/>
  <c r="DR85" i="1" s="1"/>
  <c r="DO84" i="1"/>
  <c r="DQ84" i="1" s="1"/>
  <c r="DR84" i="1" s="1"/>
  <c r="DO83" i="1"/>
  <c r="DQ83" i="1" s="1"/>
  <c r="DR83" i="1" s="1"/>
  <c r="DO82" i="1"/>
  <c r="DQ82" i="1" s="1"/>
  <c r="DR82" i="1" s="1"/>
  <c r="DO81" i="1"/>
  <c r="DQ81" i="1" s="1"/>
  <c r="DR81" i="1" s="1"/>
  <c r="DO80" i="1"/>
  <c r="DQ80" i="1" s="1"/>
  <c r="DR80" i="1" s="1"/>
  <c r="DO79" i="1"/>
  <c r="DQ79" i="1" s="1"/>
  <c r="DR79" i="1" s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O77" i="1"/>
  <c r="DQ77" i="1" s="1"/>
  <c r="DR77" i="1" s="1"/>
  <c r="DO76" i="1"/>
  <c r="DQ76" i="1" s="1"/>
  <c r="DR76" i="1" s="1"/>
  <c r="DO75" i="1"/>
  <c r="DQ75" i="1" s="1"/>
  <c r="DO74" i="1"/>
  <c r="DQ74" i="1" s="1"/>
  <c r="DR74" i="1" s="1"/>
  <c r="DM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DO72" i="1"/>
  <c r="DQ72" i="1" s="1"/>
  <c r="DO71" i="1"/>
  <c r="DQ71" i="1" s="1"/>
  <c r="DR71" i="1" s="1"/>
  <c r="DO70" i="1"/>
  <c r="DQ70" i="1" s="1"/>
  <c r="DR70" i="1" s="1"/>
  <c r="DO69" i="1"/>
  <c r="DQ69" i="1" s="1"/>
  <c r="DR69" i="1" s="1"/>
  <c r="DO68" i="1"/>
  <c r="DQ68" i="1" s="1"/>
  <c r="DR68" i="1" s="1"/>
  <c r="DO67" i="1"/>
  <c r="DQ67" i="1" s="1"/>
  <c r="DR67" i="1" s="1"/>
  <c r="DO66" i="1"/>
  <c r="DQ66" i="1" s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DO64" i="1"/>
  <c r="DQ64" i="1" s="1"/>
  <c r="DR64" i="1" s="1"/>
  <c r="DO63" i="1"/>
  <c r="DQ63" i="1" s="1"/>
  <c r="DR63" i="1" s="1"/>
  <c r="DO62" i="1"/>
  <c r="DQ62" i="1" s="1"/>
  <c r="DR62" i="1" s="1"/>
  <c r="DO61" i="1"/>
  <c r="DQ61" i="1" s="1"/>
  <c r="DR61" i="1" s="1"/>
  <c r="DO60" i="1"/>
  <c r="DQ60" i="1" s="1"/>
  <c r="DR60" i="1" s="1"/>
  <c r="DO59" i="1"/>
  <c r="DQ59" i="1" s="1"/>
  <c r="DR59" i="1" s="1"/>
  <c r="DO58" i="1"/>
  <c r="DQ58" i="1" s="1"/>
  <c r="DR58" i="1" s="1"/>
  <c r="DO57" i="1"/>
  <c r="DQ57" i="1" s="1"/>
  <c r="DR57" i="1" s="1"/>
  <c r="DO56" i="1"/>
  <c r="DQ56" i="1" s="1"/>
  <c r="DR56" i="1" s="1"/>
  <c r="DO55" i="1"/>
  <c r="DQ55" i="1" s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DO53" i="1"/>
  <c r="DQ53" i="1" s="1"/>
  <c r="DR53" i="1" s="1"/>
  <c r="DO52" i="1"/>
  <c r="DQ52" i="1" s="1"/>
  <c r="DR52" i="1" s="1"/>
  <c r="DO51" i="1"/>
  <c r="DQ51" i="1" s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DO49" i="1"/>
  <c r="DO48" i="1" s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DO47" i="1"/>
  <c r="DQ47" i="1" s="1"/>
  <c r="DR47" i="1" s="1"/>
  <c r="DO46" i="1"/>
  <c r="DQ46" i="1" s="1"/>
  <c r="DR46" i="1" s="1"/>
  <c r="DO45" i="1"/>
  <c r="DQ45" i="1" s="1"/>
  <c r="DM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DO43" i="1"/>
  <c r="DQ43" i="1" s="1"/>
  <c r="DR43" i="1" s="1"/>
  <c r="DO42" i="1"/>
  <c r="DQ42" i="1" s="1"/>
  <c r="DR42" i="1" s="1"/>
  <c r="DO41" i="1"/>
  <c r="DQ41" i="1" s="1"/>
  <c r="DR41" i="1" s="1"/>
  <c r="DO40" i="1"/>
  <c r="DQ40" i="1" s="1"/>
  <c r="DR40" i="1" s="1"/>
  <c r="DO39" i="1"/>
  <c r="DQ39" i="1" s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DO37" i="1"/>
  <c r="DQ37" i="1" s="1"/>
  <c r="DR37" i="1" s="1"/>
  <c r="DO36" i="1"/>
  <c r="DQ36" i="1" s="1"/>
  <c r="DR36" i="1" s="1"/>
  <c r="DO35" i="1"/>
  <c r="DQ35" i="1" s="1"/>
  <c r="DR35" i="1" s="1"/>
  <c r="DO34" i="1"/>
  <c r="DQ34" i="1" s="1"/>
  <c r="DR34" i="1" s="1"/>
  <c r="DO33" i="1"/>
  <c r="DQ33" i="1" s="1"/>
  <c r="DM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O31" i="1"/>
  <c r="DO30" i="1"/>
  <c r="DQ30" i="1" s="1"/>
  <c r="DM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O28" i="1"/>
  <c r="DQ28" i="1" s="1"/>
  <c r="DR28" i="1" s="1"/>
  <c r="DO27" i="1"/>
  <c r="DQ27" i="1" s="1"/>
  <c r="DR27" i="1" s="1"/>
  <c r="DO26" i="1"/>
  <c r="DQ26" i="1" s="1"/>
  <c r="DR26" i="1" s="1"/>
  <c r="DO25" i="1"/>
  <c r="DQ25" i="1" s="1"/>
  <c r="DR25" i="1" s="1"/>
  <c r="DO24" i="1"/>
  <c r="DQ24" i="1" s="1"/>
  <c r="DR24" i="1" s="1"/>
  <c r="DO23" i="1"/>
  <c r="DQ23" i="1" s="1"/>
  <c r="DR23" i="1" s="1"/>
  <c r="DO22" i="1"/>
  <c r="DQ22" i="1" s="1"/>
  <c r="DR22" i="1" s="1"/>
  <c r="DO21" i="1"/>
  <c r="DQ21" i="1" s="1"/>
  <c r="DR21" i="1" s="1"/>
  <c r="DO20" i="1"/>
  <c r="DQ20" i="1" s="1"/>
  <c r="DR20" i="1" s="1"/>
  <c r="DO19" i="1"/>
  <c r="DQ19" i="1" s="1"/>
  <c r="DR19" i="1" s="1"/>
  <c r="BC18" i="1"/>
  <c r="DO18" i="1" s="1"/>
  <c r="DQ18" i="1" s="1"/>
  <c r="DR18" i="1" s="1"/>
  <c r="DO17" i="1"/>
  <c r="DQ17" i="1" s="1"/>
  <c r="DR17" i="1" s="1"/>
  <c r="BC16" i="1"/>
  <c r="BC15" i="1" s="1"/>
  <c r="AC16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D15" i="1"/>
  <c r="D16" i="1" s="1"/>
  <c r="DO14" i="1"/>
  <c r="DQ14" i="1" s="1"/>
  <c r="DN14" i="1"/>
  <c r="DN13" i="1" s="1"/>
  <c r="DL14" i="1"/>
  <c r="DL13" i="1" s="1"/>
  <c r="DJ14" i="1"/>
  <c r="DJ13" i="1" s="1"/>
  <c r="DH14" i="1"/>
  <c r="DF14" i="1"/>
  <c r="DD14" i="1"/>
  <c r="DD13" i="1" s="1"/>
  <c r="DB14" i="1"/>
  <c r="DB13" i="1" s="1"/>
  <c r="CZ14" i="1"/>
  <c r="CX14" i="1"/>
  <c r="CV14" i="1"/>
  <c r="CV13" i="1" s="1"/>
  <c r="CT14" i="1"/>
  <c r="CT13" i="1" s="1"/>
  <c r="CR14" i="1"/>
  <c r="CP14" i="1"/>
  <c r="CN14" i="1"/>
  <c r="CN13" i="1" s="1"/>
  <c r="CL14" i="1"/>
  <c r="CL13" i="1" s="1"/>
  <c r="CJ14" i="1"/>
  <c r="CH14" i="1"/>
  <c r="CF14" i="1"/>
  <c r="CF13" i="1" s="1"/>
  <c r="CD14" i="1"/>
  <c r="CB14" i="1"/>
  <c r="BZ14" i="1"/>
  <c r="BX14" i="1"/>
  <c r="BX13" i="1" s="1"/>
  <c r="BV14" i="1"/>
  <c r="BT14" i="1"/>
  <c r="BT13" i="1" s="1"/>
  <c r="BR14" i="1"/>
  <c r="BP14" i="1"/>
  <c r="BP13" i="1" s="1"/>
  <c r="BN14" i="1"/>
  <c r="BL14" i="1"/>
  <c r="BJ14" i="1"/>
  <c r="BH14" i="1"/>
  <c r="BH13" i="1" s="1"/>
  <c r="BF14" i="1"/>
  <c r="BF13" i="1" s="1"/>
  <c r="BD14" i="1"/>
  <c r="BB14" i="1"/>
  <c r="AZ14" i="1"/>
  <c r="AZ13" i="1" s="1"/>
  <c r="AX14" i="1"/>
  <c r="AV14" i="1"/>
  <c r="AT14" i="1"/>
  <c r="AR14" i="1"/>
  <c r="AR13" i="1" s="1"/>
  <c r="AP14" i="1"/>
  <c r="AN14" i="1"/>
  <c r="AN13" i="1" s="1"/>
  <c r="AL14" i="1"/>
  <c r="AJ14" i="1"/>
  <c r="AJ13" i="1" s="1"/>
  <c r="AH14" i="1"/>
  <c r="AF14" i="1"/>
  <c r="AD14" i="1"/>
  <c r="AB14" i="1"/>
  <c r="AB13" i="1" s="1"/>
  <c r="Z14" i="1"/>
  <c r="Z13" i="1" s="1"/>
  <c r="X14" i="1"/>
  <c r="V14" i="1"/>
  <c r="T14" i="1"/>
  <c r="T13" i="1" s="1"/>
  <c r="R14" i="1"/>
  <c r="R13" i="1" s="1"/>
  <c r="P14" i="1"/>
  <c r="P13" i="1" s="1"/>
  <c r="N14" i="1"/>
  <c r="DO13" i="1"/>
  <c r="DM13" i="1"/>
  <c r="DI13" i="1"/>
  <c r="DH13" i="1"/>
  <c r="DG13" i="1"/>
  <c r="DF13" i="1"/>
  <c r="DE13" i="1"/>
  <c r="DC13" i="1"/>
  <c r="DA13" i="1"/>
  <c r="CZ13" i="1"/>
  <c r="CY13" i="1"/>
  <c r="CX13" i="1"/>
  <c r="CW13" i="1"/>
  <c r="CU13" i="1"/>
  <c r="CS13" i="1"/>
  <c r="CR13" i="1"/>
  <c r="CQ13" i="1"/>
  <c r="CP13" i="1"/>
  <c r="CO13" i="1"/>
  <c r="CM13" i="1"/>
  <c r="CK13" i="1"/>
  <c r="CJ13" i="1"/>
  <c r="CI13" i="1"/>
  <c r="CH13" i="1"/>
  <c r="CG13" i="1"/>
  <c r="CE13" i="1"/>
  <c r="CD13" i="1"/>
  <c r="CC13" i="1"/>
  <c r="CB13" i="1"/>
  <c r="CA13" i="1"/>
  <c r="BZ13" i="1"/>
  <c r="BY13" i="1"/>
  <c r="BW13" i="1"/>
  <c r="BV13" i="1"/>
  <c r="BU13" i="1"/>
  <c r="BS13" i="1"/>
  <c r="BR13" i="1"/>
  <c r="BQ13" i="1"/>
  <c r="BO13" i="1"/>
  <c r="BN13" i="1"/>
  <c r="BM13" i="1"/>
  <c r="BL13" i="1"/>
  <c r="BK13" i="1"/>
  <c r="BJ13" i="1"/>
  <c r="BI13" i="1"/>
  <c r="BG13" i="1"/>
  <c r="BE13" i="1"/>
  <c r="BD13" i="1"/>
  <c r="BC13" i="1"/>
  <c r="BB13" i="1"/>
  <c r="BA13" i="1"/>
  <c r="AY13" i="1"/>
  <c r="AX13" i="1"/>
  <c r="AW13" i="1"/>
  <c r="AV13" i="1"/>
  <c r="AU13" i="1"/>
  <c r="AT13" i="1"/>
  <c r="AS13" i="1"/>
  <c r="AQ13" i="1"/>
  <c r="AP13" i="1"/>
  <c r="AO13" i="1"/>
  <c r="AM13" i="1"/>
  <c r="AL13" i="1"/>
  <c r="AK13" i="1"/>
  <c r="AI13" i="1"/>
  <c r="AH13" i="1"/>
  <c r="AG13" i="1"/>
  <c r="AF13" i="1"/>
  <c r="AE13" i="1"/>
  <c r="AD13" i="1"/>
  <c r="AC13" i="1"/>
  <c r="AA13" i="1"/>
  <c r="Y13" i="1"/>
  <c r="X13" i="1"/>
  <c r="W13" i="1"/>
  <c r="V13" i="1"/>
  <c r="U13" i="1"/>
  <c r="S13" i="1"/>
  <c r="Q13" i="1"/>
  <c r="O13" i="1"/>
  <c r="N13" i="1"/>
  <c r="M13" i="1"/>
  <c r="DO29" i="1" l="1"/>
  <c r="DO233" i="1"/>
  <c r="DO254" i="1"/>
  <c r="AW355" i="1"/>
  <c r="DP14" i="1"/>
  <c r="DP13" i="1" s="1"/>
  <c r="AD16" i="1"/>
  <c r="DQ49" i="1"/>
  <c r="DR49" i="1" s="1"/>
  <c r="DO213" i="1"/>
  <c r="DQ234" i="1"/>
  <c r="DR234" i="1" s="1"/>
  <c r="M331" i="1"/>
  <c r="BD16" i="1"/>
  <c r="M268" i="1"/>
  <c r="DQ254" i="1"/>
  <c r="DR255" i="1"/>
  <c r="DR148" i="1"/>
  <c r="DQ145" i="1"/>
  <c r="DO65" i="1"/>
  <c r="DO331" i="1"/>
  <c r="DQ44" i="1"/>
  <c r="DO73" i="1"/>
  <c r="DO78" i="1"/>
  <c r="DO91" i="1"/>
  <c r="DQ103" i="1"/>
  <c r="DO145" i="1"/>
  <c r="DQ231" i="1"/>
  <c r="DO323" i="1"/>
  <c r="DQ31" i="1"/>
  <c r="DR31" i="1" s="1"/>
  <c r="DO133" i="1"/>
  <c r="DO44" i="1"/>
  <c r="DO50" i="1"/>
  <c r="DO103" i="1"/>
  <c r="DO347" i="1"/>
  <c r="DQ13" i="1"/>
  <c r="DR14" i="1"/>
  <c r="DQ38" i="1"/>
  <c r="DR39" i="1"/>
  <c r="DQ91" i="1"/>
  <c r="DR92" i="1"/>
  <c r="DN16" i="1"/>
  <c r="DF16" i="1"/>
  <c r="CX16" i="1"/>
  <c r="CP16" i="1"/>
  <c r="CH16" i="1"/>
  <c r="BZ16" i="1"/>
  <c r="BR16" i="1"/>
  <c r="BJ16" i="1"/>
  <c r="AV16" i="1"/>
  <c r="AN16" i="1"/>
  <c r="AF16" i="1"/>
  <c r="Z16" i="1"/>
  <c r="R16" i="1"/>
  <c r="DL16" i="1"/>
  <c r="DD16" i="1"/>
  <c r="CV16" i="1"/>
  <c r="CN16" i="1"/>
  <c r="CF16" i="1"/>
  <c r="BX16" i="1"/>
  <c r="BP16" i="1"/>
  <c r="BH16" i="1"/>
  <c r="BB16" i="1"/>
  <c r="AT16" i="1"/>
  <c r="AL16" i="1"/>
  <c r="X16" i="1"/>
  <c r="P16" i="1"/>
  <c r="DJ16" i="1"/>
  <c r="DB16" i="1"/>
  <c r="CT16" i="1"/>
  <c r="CL16" i="1"/>
  <c r="CD16" i="1"/>
  <c r="BV16" i="1"/>
  <c r="BN16" i="1"/>
  <c r="BF16" i="1"/>
  <c r="AZ16" i="1"/>
  <c r="AR16" i="1"/>
  <c r="AJ16" i="1"/>
  <c r="V16" i="1"/>
  <c r="N16" i="1"/>
  <c r="D17" i="1"/>
  <c r="DH16" i="1"/>
  <c r="CZ16" i="1"/>
  <c r="CR16" i="1"/>
  <c r="CJ16" i="1"/>
  <c r="CB16" i="1"/>
  <c r="BT16" i="1"/>
  <c r="BL16" i="1"/>
  <c r="AX16" i="1"/>
  <c r="AP16" i="1"/>
  <c r="AH16" i="1"/>
  <c r="AB16" i="1"/>
  <c r="T16" i="1"/>
  <c r="DQ29" i="1"/>
  <c r="DR29" i="1" s="1"/>
  <c r="DR30" i="1"/>
  <c r="DQ32" i="1"/>
  <c r="DR33" i="1"/>
  <c r="DQ50" i="1"/>
  <c r="DR51" i="1"/>
  <c r="DQ54" i="1"/>
  <c r="DR55" i="1"/>
  <c r="DR75" i="1"/>
  <c r="DQ73" i="1"/>
  <c r="DR73" i="1" s="1"/>
  <c r="DQ65" i="1"/>
  <c r="DR65" i="1" s="1"/>
  <c r="DR66" i="1"/>
  <c r="DK365" i="1"/>
  <c r="DK370" i="1" s="1"/>
  <c r="DO16" i="1"/>
  <c r="DO38" i="1"/>
  <c r="DQ48" i="1"/>
  <c r="DR48" i="1" s="1"/>
  <c r="DO54" i="1"/>
  <c r="DQ78" i="1"/>
  <c r="DQ133" i="1"/>
  <c r="DR134" i="1"/>
  <c r="DQ141" i="1"/>
  <c r="DR142" i="1"/>
  <c r="O365" i="1"/>
  <c r="O370" i="1" s="1"/>
  <c r="S365" i="1"/>
  <c r="S370" i="1" s="1"/>
  <c r="W365" i="1"/>
  <c r="W370" i="1" s="1"/>
  <c r="AA365" i="1"/>
  <c r="AA370" i="1" s="1"/>
  <c r="AE365" i="1"/>
  <c r="AE370" i="1" s="1"/>
  <c r="AI365" i="1"/>
  <c r="AI370" i="1" s="1"/>
  <c r="AM365" i="1"/>
  <c r="AM370" i="1" s="1"/>
  <c r="AQ365" i="1"/>
  <c r="AQ370" i="1" s="1"/>
  <c r="AU365" i="1"/>
  <c r="AU370" i="1" s="1"/>
  <c r="AY365" i="1"/>
  <c r="AY370" i="1" s="1"/>
  <c r="BC365" i="1"/>
  <c r="BC370" i="1" s="1"/>
  <c r="BG365" i="1"/>
  <c r="BG370" i="1" s="1"/>
  <c r="BK365" i="1"/>
  <c r="BK370" i="1" s="1"/>
  <c r="BO365" i="1"/>
  <c r="BO370" i="1" s="1"/>
  <c r="BS365" i="1"/>
  <c r="BS370" i="1" s="1"/>
  <c r="BW365" i="1"/>
  <c r="BW370" i="1" s="1"/>
  <c r="CA365" i="1"/>
  <c r="CA370" i="1" s="1"/>
  <c r="CE365" i="1"/>
  <c r="CE370" i="1" s="1"/>
  <c r="CI365" i="1"/>
  <c r="CI370" i="1" s="1"/>
  <c r="CM365" i="1"/>
  <c r="CM370" i="1" s="1"/>
  <c r="CQ365" i="1"/>
  <c r="CQ370" i="1" s="1"/>
  <c r="CU365" i="1"/>
  <c r="CU370" i="1" s="1"/>
  <c r="CY365" i="1"/>
  <c r="CY370" i="1" s="1"/>
  <c r="DC365" i="1"/>
  <c r="DC370" i="1" s="1"/>
  <c r="DM365" i="1"/>
  <c r="DM370" i="1" s="1"/>
  <c r="DR45" i="1"/>
  <c r="DQ99" i="1"/>
  <c r="DR100" i="1"/>
  <c r="M365" i="1"/>
  <c r="M370" i="1" s="1"/>
  <c r="Q365" i="1"/>
  <c r="Q370" i="1" s="1"/>
  <c r="U365" i="1"/>
  <c r="U370" i="1" s="1"/>
  <c r="Y365" i="1"/>
  <c r="Y370" i="1" s="1"/>
  <c r="AC365" i="1"/>
  <c r="AC370" i="1" s="1"/>
  <c r="AG365" i="1"/>
  <c r="AG370" i="1" s="1"/>
  <c r="AK365" i="1"/>
  <c r="AK370" i="1" s="1"/>
  <c r="AO365" i="1"/>
  <c r="AO370" i="1" s="1"/>
  <c r="AS365" i="1"/>
  <c r="AS370" i="1" s="1"/>
  <c r="AW365" i="1"/>
  <c r="AW370" i="1" s="1"/>
  <c r="BA365" i="1"/>
  <c r="BA370" i="1" s="1"/>
  <c r="BE365" i="1"/>
  <c r="BE370" i="1" s="1"/>
  <c r="BI365" i="1"/>
  <c r="BI370" i="1" s="1"/>
  <c r="BM365" i="1"/>
  <c r="BM370" i="1" s="1"/>
  <c r="BQ365" i="1"/>
  <c r="BQ370" i="1" s="1"/>
  <c r="BU365" i="1"/>
  <c r="BU370" i="1" s="1"/>
  <c r="BY365" i="1"/>
  <c r="BY370" i="1" s="1"/>
  <c r="CC365" i="1"/>
  <c r="CC370" i="1" s="1"/>
  <c r="CG365" i="1"/>
  <c r="CG370" i="1" s="1"/>
  <c r="CK365" i="1"/>
  <c r="CK370" i="1" s="1"/>
  <c r="CO365" i="1"/>
  <c r="CO370" i="1" s="1"/>
  <c r="CW365" i="1"/>
  <c r="CW370" i="1" s="1"/>
  <c r="DA365" i="1"/>
  <c r="DA370" i="1" s="1"/>
  <c r="DE365" i="1"/>
  <c r="DE370" i="1" s="1"/>
  <c r="DI365" i="1"/>
  <c r="DI370" i="1" s="1"/>
  <c r="DO32" i="1"/>
  <c r="DQ120" i="1"/>
  <c r="DR121" i="1"/>
  <c r="DO99" i="1"/>
  <c r="DO141" i="1"/>
  <c r="DR104" i="1"/>
  <c r="DQ181" i="1"/>
  <c r="DR182" i="1"/>
  <c r="DR194" i="1"/>
  <c r="DO120" i="1"/>
  <c r="DQ201" i="1"/>
  <c r="DR202" i="1"/>
  <c r="DO181" i="1"/>
  <c r="DO201" i="1"/>
  <c r="DQ213" i="1"/>
  <c r="DR213" i="1" s="1"/>
  <c r="DQ207" i="1"/>
  <c r="DO206" i="1"/>
  <c r="DO197" i="1"/>
  <c r="DQ197" i="1" s="1"/>
  <c r="DR197" i="1" s="1"/>
  <c r="DQ219" i="1"/>
  <c r="DO218" i="1"/>
  <c r="DR285" i="1"/>
  <c r="DO231" i="1"/>
  <c r="DR231" i="1" s="1"/>
  <c r="DQ233" i="1"/>
  <c r="DR233" i="1" s="1"/>
  <c r="DQ249" i="1"/>
  <c r="DO248" i="1"/>
  <c r="DO296" i="1"/>
  <c r="DQ296" i="1" s="1"/>
  <c r="DR296" i="1" s="1"/>
  <c r="CS284" i="1"/>
  <c r="CS365" i="1" s="1"/>
  <c r="CS370" i="1" s="1"/>
  <c r="DO269" i="1"/>
  <c r="DO304" i="1"/>
  <c r="DG284" i="1"/>
  <c r="DG365" i="1" s="1"/>
  <c r="DG370" i="1" s="1"/>
  <c r="DR306" i="1"/>
  <c r="DQ304" i="1"/>
  <c r="DO272" i="1"/>
  <c r="DQ272" i="1" s="1"/>
  <c r="DR272" i="1" s="1"/>
  <c r="DQ323" i="1"/>
  <c r="DR323" i="1" s="1"/>
  <c r="DR324" i="1"/>
  <c r="DQ341" i="1"/>
  <c r="DR341" i="1" s="1"/>
  <c r="DO337" i="1"/>
  <c r="DR338" i="1"/>
  <c r="DQ347" i="1"/>
  <c r="DR347" i="1" s="1"/>
  <c r="DR332" i="1"/>
  <c r="DQ331" i="1"/>
  <c r="DR331" i="1" s="1"/>
  <c r="DQ356" i="1"/>
  <c r="DO355" i="1"/>
  <c r="DR91" i="1" l="1"/>
  <c r="DR254" i="1"/>
  <c r="DQ337" i="1"/>
  <c r="DR337" i="1" s="1"/>
  <c r="DR50" i="1"/>
  <c r="DR133" i="1"/>
  <c r="DR78" i="1"/>
  <c r="DR145" i="1"/>
  <c r="DR38" i="1"/>
  <c r="DR103" i="1"/>
  <c r="DR44" i="1"/>
  <c r="DR304" i="1"/>
  <c r="DR54" i="1"/>
  <c r="DR32" i="1"/>
  <c r="DP16" i="1"/>
  <c r="DO284" i="1"/>
  <c r="DR249" i="1"/>
  <c r="DQ248" i="1"/>
  <c r="DR248" i="1" s="1"/>
  <c r="DQ284" i="1"/>
  <c r="DR201" i="1"/>
  <c r="DQ192" i="1"/>
  <c r="DR120" i="1"/>
  <c r="DR99" i="1"/>
  <c r="DQ16" i="1"/>
  <c r="DO15" i="1"/>
  <c r="DO192" i="1"/>
  <c r="DR141" i="1"/>
  <c r="DR13" i="1"/>
  <c r="DR356" i="1"/>
  <c r="DQ355" i="1"/>
  <c r="DR355" i="1" s="1"/>
  <c r="DO268" i="1"/>
  <c r="DQ269" i="1"/>
  <c r="DR219" i="1"/>
  <c r="DQ218" i="1"/>
  <c r="DR218" i="1" s="1"/>
  <c r="DR207" i="1"/>
  <c r="DQ206" i="1"/>
  <c r="DR206" i="1" s="1"/>
  <c r="DR181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D18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N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N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DO365" i="1" l="1"/>
  <c r="DO370" i="1" s="1"/>
  <c r="DR192" i="1"/>
  <c r="DR269" i="1"/>
  <c r="DQ268" i="1"/>
  <c r="DR268" i="1" s="1"/>
  <c r="DR16" i="1"/>
  <c r="DQ15" i="1"/>
  <c r="DL18" i="1"/>
  <c r="DD18" i="1"/>
  <c r="CV18" i="1"/>
  <c r="CN18" i="1"/>
  <c r="CF18" i="1"/>
  <c r="BX18" i="1"/>
  <c r="BP18" i="1"/>
  <c r="BH18" i="1"/>
  <c r="BB18" i="1"/>
  <c r="AT18" i="1"/>
  <c r="AL18" i="1"/>
  <c r="AD18" i="1"/>
  <c r="V18" i="1"/>
  <c r="N18" i="1"/>
  <c r="DJ18" i="1"/>
  <c r="DB18" i="1"/>
  <c r="CT18" i="1"/>
  <c r="CL18" i="1"/>
  <c r="CD18" i="1"/>
  <c r="BV18" i="1"/>
  <c r="BN18" i="1"/>
  <c r="BF18" i="1"/>
  <c r="AZ18" i="1"/>
  <c r="AR18" i="1"/>
  <c r="AJ18" i="1"/>
  <c r="AB18" i="1"/>
  <c r="T18" i="1"/>
  <c r="D19" i="1"/>
  <c r="DH18" i="1"/>
  <c r="CZ18" i="1"/>
  <c r="CR18" i="1"/>
  <c r="CJ18" i="1"/>
  <c r="CB18" i="1"/>
  <c r="BT18" i="1"/>
  <c r="BL18" i="1"/>
  <c r="BD18" i="1"/>
  <c r="AX18" i="1"/>
  <c r="AP18" i="1"/>
  <c r="AH18" i="1"/>
  <c r="Z18" i="1"/>
  <c r="R18" i="1"/>
  <c r="DN18" i="1"/>
  <c r="DF18" i="1"/>
  <c r="CX18" i="1"/>
  <c r="CP18" i="1"/>
  <c r="CH18" i="1"/>
  <c r="BZ18" i="1"/>
  <c r="BR18" i="1"/>
  <c r="BJ18" i="1"/>
  <c r="AV18" i="1"/>
  <c r="AN18" i="1"/>
  <c r="AF18" i="1"/>
  <c r="X18" i="1"/>
  <c r="P18" i="1"/>
  <c r="DR284" i="1"/>
  <c r="DP17" i="1"/>
  <c r="D20" i="1" l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N19" i="1"/>
  <c r="DF19" i="1"/>
  <c r="CX19" i="1"/>
  <c r="CP19" i="1"/>
  <c r="CH19" i="1"/>
  <c r="BZ19" i="1"/>
  <c r="BR19" i="1"/>
  <c r="BJ19" i="1"/>
  <c r="BB19" i="1"/>
  <c r="AT19" i="1"/>
  <c r="AL19" i="1"/>
  <c r="AD19" i="1"/>
  <c r="V19" i="1"/>
  <c r="N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DR15" i="1"/>
  <c r="DQ365" i="1"/>
  <c r="DR365" i="1" s="1"/>
  <c r="DP18" i="1"/>
  <c r="DL20" i="1" l="1"/>
  <c r="DD20" i="1"/>
  <c r="CV20" i="1"/>
  <c r="CN20" i="1"/>
  <c r="CF20" i="1"/>
  <c r="BX20" i="1"/>
  <c r="BP20" i="1"/>
  <c r="BH20" i="1"/>
  <c r="AZ20" i="1"/>
  <c r="AR20" i="1"/>
  <c r="AJ20" i="1"/>
  <c r="AB20" i="1"/>
  <c r="T20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D21" i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N20" i="1"/>
  <c r="DF20" i="1"/>
  <c r="CX20" i="1"/>
  <c r="CP20" i="1"/>
  <c r="CH20" i="1"/>
  <c r="BZ20" i="1"/>
  <c r="BR20" i="1"/>
  <c r="BJ20" i="1"/>
  <c r="BB20" i="1"/>
  <c r="AT20" i="1"/>
  <c r="AL20" i="1"/>
  <c r="AD20" i="1"/>
  <c r="V20" i="1"/>
  <c r="N20" i="1"/>
  <c r="DP19" i="1"/>
  <c r="D22" i="1" l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N21" i="1"/>
  <c r="DF21" i="1"/>
  <c r="CX21" i="1"/>
  <c r="CP21" i="1"/>
  <c r="CH21" i="1"/>
  <c r="BZ21" i="1"/>
  <c r="BR21" i="1"/>
  <c r="BJ21" i="1"/>
  <c r="BB21" i="1"/>
  <c r="AT21" i="1"/>
  <c r="AL21" i="1"/>
  <c r="AD21" i="1"/>
  <c r="V21" i="1"/>
  <c r="N21" i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P20" i="1"/>
  <c r="DP21" i="1" l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23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N22" i="1"/>
  <c r="DF22" i="1"/>
  <c r="CX22" i="1"/>
  <c r="CP22" i="1"/>
  <c r="CH22" i="1"/>
  <c r="BZ22" i="1"/>
  <c r="BR22" i="1"/>
  <c r="BJ22" i="1"/>
  <c r="BB22" i="1"/>
  <c r="AT22" i="1"/>
  <c r="AL22" i="1"/>
  <c r="AD22" i="1"/>
  <c r="V22" i="1"/>
  <c r="N22" i="1"/>
  <c r="DP22" i="1" l="1"/>
  <c r="D24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N23" i="1"/>
  <c r="DF23" i="1"/>
  <c r="CX23" i="1"/>
  <c r="CP23" i="1"/>
  <c r="CH23" i="1"/>
  <c r="BZ23" i="1"/>
  <c r="BR23" i="1"/>
  <c r="BJ23" i="1"/>
  <c r="BB23" i="1"/>
  <c r="AT23" i="1"/>
  <c r="AL23" i="1"/>
  <c r="AD23" i="1"/>
  <c r="V23" i="1"/>
  <c r="N23" i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P23" i="1" l="1"/>
  <c r="DL24" i="1"/>
  <c r="DD24" i="1"/>
  <c r="CV24" i="1"/>
  <c r="CN24" i="1"/>
  <c r="CF24" i="1"/>
  <c r="BX24" i="1"/>
  <c r="BP24" i="1"/>
  <c r="BH24" i="1"/>
  <c r="AZ24" i="1"/>
  <c r="AR24" i="1"/>
  <c r="AJ24" i="1"/>
  <c r="AB24" i="1"/>
  <c r="T24" i="1"/>
  <c r="DJ24" i="1"/>
  <c r="DB24" i="1"/>
  <c r="CT24" i="1"/>
  <c r="CL24" i="1"/>
  <c r="CD24" i="1"/>
  <c r="BV24" i="1"/>
  <c r="BN24" i="1"/>
  <c r="BF24" i="1"/>
  <c r="AX24" i="1"/>
  <c r="AP24" i="1"/>
  <c r="AH24" i="1"/>
  <c r="Z24" i="1"/>
  <c r="R24" i="1"/>
  <c r="D25" i="1"/>
  <c r="DH24" i="1"/>
  <c r="CZ24" i="1"/>
  <c r="CR24" i="1"/>
  <c r="CJ24" i="1"/>
  <c r="CB24" i="1"/>
  <c r="BT24" i="1"/>
  <c r="BL24" i="1"/>
  <c r="BD24" i="1"/>
  <c r="AV24" i="1"/>
  <c r="AN24" i="1"/>
  <c r="AF24" i="1"/>
  <c r="X24" i="1"/>
  <c r="P24" i="1"/>
  <c r="DN24" i="1"/>
  <c r="DF24" i="1"/>
  <c r="CX24" i="1"/>
  <c r="CP24" i="1"/>
  <c r="CH24" i="1"/>
  <c r="BZ24" i="1"/>
  <c r="BR24" i="1"/>
  <c r="BJ24" i="1"/>
  <c r="BB24" i="1"/>
  <c r="AT24" i="1"/>
  <c r="AL24" i="1"/>
  <c r="AD24" i="1"/>
  <c r="V24" i="1"/>
  <c r="N24" i="1"/>
  <c r="DP24" i="1" l="1"/>
  <c r="D26" i="1"/>
  <c r="DH25" i="1"/>
  <c r="CZ25" i="1"/>
  <c r="CR25" i="1"/>
  <c r="CJ25" i="1"/>
  <c r="CB25" i="1"/>
  <c r="BT25" i="1"/>
  <c r="BL25" i="1"/>
  <c r="BD25" i="1"/>
  <c r="AV25" i="1"/>
  <c r="AN25" i="1"/>
  <c r="AF25" i="1"/>
  <c r="X25" i="1"/>
  <c r="P25" i="1"/>
  <c r="DN25" i="1"/>
  <c r="DF25" i="1"/>
  <c r="CX25" i="1"/>
  <c r="CP25" i="1"/>
  <c r="CH25" i="1"/>
  <c r="BZ25" i="1"/>
  <c r="BR25" i="1"/>
  <c r="BJ25" i="1"/>
  <c r="BB25" i="1"/>
  <c r="AT25" i="1"/>
  <c r="AL25" i="1"/>
  <c r="AD25" i="1"/>
  <c r="V25" i="1"/>
  <c r="N25" i="1"/>
  <c r="DL25" i="1"/>
  <c r="DD25" i="1"/>
  <c r="CV25" i="1"/>
  <c r="CN25" i="1"/>
  <c r="CF25" i="1"/>
  <c r="BX25" i="1"/>
  <c r="BP25" i="1"/>
  <c r="BH25" i="1"/>
  <c r="AZ25" i="1"/>
  <c r="AR25" i="1"/>
  <c r="AJ25" i="1"/>
  <c r="AB25" i="1"/>
  <c r="T25" i="1"/>
  <c r="DJ25" i="1"/>
  <c r="DB25" i="1"/>
  <c r="CT25" i="1"/>
  <c r="CL25" i="1"/>
  <c r="CD25" i="1"/>
  <c r="BV25" i="1"/>
  <c r="BN25" i="1"/>
  <c r="BF25" i="1"/>
  <c r="AX25" i="1"/>
  <c r="AP25" i="1"/>
  <c r="AH25" i="1"/>
  <c r="Z25" i="1"/>
  <c r="R25" i="1"/>
  <c r="DL26" i="1" l="1"/>
  <c r="DD26" i="1"/>
  <c r="CV26" i="1"/>
  <c r="CN26" i="1"/>
  <c r="CF26" i="1"/>
  <c r="BX26" i="1"/>
  <c r="BP26" i="1"/>
  <c r="BH26" i="1"/>
  <c r="AZ26" i="1"/>
  <c r="AR26" i="1"/>
  <c r="AJ26" i="1"/>
  <c r="AB26" i="1"/>
  <c r="T26" i="1"/>
  <c r="DJ26" i="1"/>
  <c r="DB26" i="1"/>
  <c r="CT26" i="1"/>
  <c r="CL26" i="1"/>
  <c r="CD26" i="1"/>
  <c r="BV26" i="1"/>
  <c r="BN26" i="1"/>
  <c r="BF26" i="1"/>
  <c r="AX26" i="1"/>
  <c r="AP26" i="1"/>
  <c r="AH26" i="1"/>
  <c r="Z26" i="1"/>
  <c r="R26" i="1"/>
  <c r="D27" i="1"/>
  <c r="DH26" i="1"/>
  <c r="CZ26" i="1"/>
  <c r="CR26" i="1"/>
  <c r="CJ26" i="1"/>
  <c r="CB26" i="1"/>
  <c r="BT26" i="1"/>
  <c r="BL26" i="1"/>
  <c r="BD26" i="1"/>
  <c r="AV26" i="1"/>
  <c r="AN26" i="1"/>
  <c r="AF26" i="1"/>
  <c r="X26" i="1"/>
  <c r="P26" i="1"/>
  <c r="DN26" i="1"/>
  <c r="DF26" i="1"/>
  <c r="CX26" i="1"/>
  <c r="CP26" i="1"/>
  <c r="CH26" i="1"/>
  <c r="BZ26" i="1"/>
  <c r="BR26" i="1"/>
  <c r="BJ26" i="1"/>
  <c r="BB26" i="1"/>
  <c r="AT26" i="1"/>
  <c r="AL26" i="1"/>
  <c r="AD26" i="1"/>
  <c r="V26" i="1"/>
  <c r="N26" i="1"/>
  <c r="DP25" i="1"/>
  <c r="DP26" i="1" l="1"/>
  <c r="D28" i="1"/>
  <c r="DH27" i="1"/>
  <c r="CZ27" i="1"/>
  <c r="CR27" i="1"/>
  <c r="CJ27" i="1"/>
  <c r="CB27" i="1"/>
  <c r="BT27" i="1"/>
  <c r="BL27" i="1"/>
  <c r="BD27" i="1"/>
  <c r="AV27" i="1"/>
  <c r="AN27" i="1"/>
  <c r="AF27" i="1"/>
  <c r="X27" i="1"/>
  <c r="P27" i="1"/>
  <c r="DN27" i="1"/>
  <c r="DF27" i="1"/>
  <c r="CX27" i="1"/>
  <c r="CP27" i="1"/>
  <c r="CH27" i="1"/>
  <c r="BZ27" i="1"/>
  <c r="BR27" i="1"/>
  <c r="BJ27" i="1"/>
  <c r="BB27" i="1"/>
  <c r="AT27" i="1"/>
  <c r="AL27" i="1"/>
  <c r="AD27" i="1"/>
  <c r="V27" i="1"/>
  <c r="N27" i="1"/>
  <c r="DL27" i="1"/>
  <c r="DD27" i="1"/>
  <c r="CV27" i="1"/>
  <c r="CN27" i="1"/>
  <c r="CF27" i="1"/>
  <c r="BX27" i="1"/>
  <c r="BP27" i="1"/>
  <c r="BH27" i="1"/>
  <c r="AZ27" i="1"/>
  <c r="AR27" i="1"/>
  <c r="AJ27" i="1"/>
  <c r="AB27" i="1"/>
  <c r="T27" i="1"/>
  <c r="DJ27" i="1"/>
  <c r="DB27" i="1"/>
  <c r="CT27" i="1"/>
  <c r="CL27" i="1"/>
  <c r="CD27" i="1"/>
  <c r="BV27" i="1"/>
  <c r="BN27" i="1"/>
  <c r="BF27" i="1"/>
  <c r="AX27" i="1"/>
  <c r="AP27" i="1"/>
  <c r="AH27" i="1"/>
  <c r="Z27" i="1"/>
  <c r="R27" i="1"/>
  <c r="DL28" i="1" l="1"/>
  <c r="DL15" i="1" s="1"/>
  <c r="DD28" i="1"/>
  <c r="DD15" i="1" s="1"/>
  <c r="CV28" i="1"/>
  <c r="CV15" i="1" s="1"/>
  <c r="CN28" i="1"/>
  <c r="CN15" i="1" s="1"/>
  <c r="CF28" i="1"/>
  <c r="CF15" i="1" s="1"/>
  <c r="BX28" i="1"/>
  <c r="BX15" i="1" s="1"/>
  <c r="BP28" i="1"/>
  <c r="BP15" i="1" s="1"/>
  <c r="BH28" i="1"/>
  <c r="BH15" i="1" s="1"/>
  <c r="AZ28" i="1"/>
  <c r="AZ15" i="1" s="1"/>
  <c r="AR28" i="1"/>
  <c r="AR15" i="1" s="1"/>
  <c r="AJ28" i="1"/>
  <c r="AJ15" i="1" s="1"/>
  <c r="AB28" i="1"/>
  <c r="AB15" i="1" s="1"/>
  <c r="T28" i="1"/>
  <c r="T15" i="1" s="1"/>
  <c r="DJ28" i="1"/>
  <c r="DJ15" i="1" s="1"/>
  <c r="DB28" i="1"/>
  <c r="DB15" i="1" s="1"/>
  <c r="CT28" i="1"/>
  <c r="CT15" i="1" s="1"/>
  <c r="CL28" i="1"/>
  <c r="CL15" i="1" s="1"/>
  <c r="CD28" i="1"/>
  <c r="CD15" i="1" s="1"/>
  <c r="BV28" i="1"/>
  <c r="BV15" i="1" s="1"/>
  <c r="BN28" i="1"/>
  <c r="BN15" i="1" s="1"/>
  <c r="BF28" i="1"/>
  <c r="BF15" i="1" s="1"/>
  <c r="AX28" i="1"/>
  <c r="AX15" i="1" s="1"/>
  <c r="AP28" i="1"/>
  <c r="AP15" i="1" s="1"/>
  <c r="AH28" i="1"/>
  <c r="AH15" i="1" s="1"/>
  <c r="Z28" i="1"/>
  <c r="Z15" i="1" s="1"/>
  <c r="R28" i="1"/>
  <c r="R15" i="1" s="1"/>
  <c r="D29" i="1"/>
  <c r="D30" i="1" s="1"/>
  <c r="DH28" i="1"/>
  <c r="DH15" i="1" s="1"/>
  <c r="CZ28" i="1"/>
  <c r="CZ15" i="1" s="1"/>
  <c r="CR28" i="1"/>
  <c r="CR15" i="1" s="1"/>
  <c r="CJ28" i="1"/>
  <c r="CJ15" i="1" s="1"/>
  <c r="CB28" i="1"/>
  <c r="CB15" i="1" s="1"/>
  <c r="BT28" i="1"/>
  <c r="BT15" i="1" s="1"/>
  <c r="BL28" i="1"/>
  <c r="BL15" i="1" s="1"/>
  <c r="BD28" i="1"/>
  <c r="BD15" i="1" s="1"/>
  <c r="AV28" i="1"/>
  <c r="AV15" i="1" s="1"/>
  <c r="AN28" i="1"/>
  <c r="AN15" i="1" s="1"/>
  <c r="AF28" i="1"/>
  <c r="AF15" i="1" s="1"/>
  <c r="X28" i="1"/>
  <c r="X15" i="1" s="1"/>
  <c r="P28" i="1"/>
  <c r="P15" i="1" s="1"/>
  <c r="DN28" i="1"/>
  <c r="DN15" i="1" s="1"/>
  <c r="DF28" i="1"/>
  <c r="DF15" i="1" s="1"/>
  <c r="CX28" i="1"/>
  <c r="CX15" i="1" s="1"/>
  <c r="CP28" i="1"/>
  <c r="CP15" i="1" s="1"/>
  <c r="CH28" i="1"/>
  <c r="CH15" i="1" s="1"/>
  <c r="BZ28" i="1"/>
  <c r="BZ15" i="1" s="1"/>
  <c r="BR28" i="1"/>
  <c r="BR15" i="1" s="1"/>
  <c r="BJ28" i="1"/>
  <c r="BJ15" i="1" s="1"/>
  <c r="BB28" i="1"/>
  <c r="BB15" i="1" s="1"/>
  <c r="AT28" i="1"/>
  <c r="AT15" i="1" s="1"/>
  <c r="AL28" i="1"/>
  <c r="AL15" i="1" s="1"/>
  <c r="AD28" i="1"/>
  <c r="AD15" i="1" s="1"/>
  <c r="V28" i="1"/>
  <c r="V15" i="1" s="1"/>
  <c r="N28" i="1"/>
  <c r="DP27" i="1"/>
  <c r="DP28" i="1" l="1"/>
  <c r="DP15" i="1" s="1"/>
  <c r="N15" i="1"/>
  <c r="DJ30" i="1"/>
  <c r="DB30" i="1"/>
  <c r="CT30" i="1"/>
  <c r="CL30" i="1"/>
  <c r="CD30" i="1"/>
  <c r="BV30" i="1"/>
  <c r="BN30" i="1"/>
  <c r="BF30" i="1"/>
  <c r="AX30" i="1"/>
  <c r="AP30" i="1"/>
  <c r="AH30" i="1"/>
  <c r="Z30" i="1"/>
  <c r="R30" i="1"/>
  <c r="D31" i="1"/>
  <c r="DH30" i="1"/>
  <c r="CZ30" i="1"/>
  <c r="CR30" i="1"/>
  <c r="CJ30" i="1"/>
  <c r="CB30" i="1"/>
  <c r="BT30" i="1"/>
  <c r="BL30" i="1"/>
  <c r="BD30" i="1"/>
  <c r="AV30" i="1"/>
  <c r="AN30" i="1"/>
  <c r="AF30" i="1"/>
  <c r="X30" i="1"/>
  <c r="P30" i="1"/>
  <c r="DN30" i="1"/>
  <c r="DF30" i="1"/>
  <c r="CX30" i="1"/>
  <c r="CP30" i="1"/>
  <c r="CH30" i="1"/>
  <c r="BZ30" i="1"/>
  <c r="BR30" i="1"/>
  <c r="BJ30" i="1"/>
  <c r="BB30" i="1"/>
  <c r="AT30" i="1"/>
  <c r="AL30" i="1"/>
  <c r="AD30" i="1"/>
  <c r="V30" i="1"/>
  <c r="N30" i="1"/>
  <c r="DL30" i="1"/>
  <c r="DD30" i="1"/>
  <c r="CV30" i="1"/>
  <c r="CN30" i="1"/>
  <c r="CF30" i="1"/>
  <c r="BX30" i="1"/>
  <c r="BP30" i="1"/>
  <c r="BH30" i="1"/>
  <c r="AZ30" i="1"/>
  <c r="AR30" i="1"/>
  <c r="AJ30" i="1"/>
  <c r="AB30" i="1"/>
  <c r="T30" i="1"/>
  <c r="DN31" i="1" l="1"/>
  <c r="DF31" i="1"/>
  <c r="CX31" i="1"/>
  <c r="CX29" i="1" s="1"/>
  <c r="CP31" i="1"/>
  <c r="CP29" i="1" s="1"/>
  <c r="CH31" i="1"/>
  <c r="BZ31" i="1"/>
  <c r="BR31" i="1"/>
  <c r="BR29" i="1" s="1"/>
  <c r="BJ31" i="1"/>
  <c r="BB31" i="1"/>
  <c r="AT31" i="1"/>
  <c r="AL31" i="1"/>
  <c r="AL29" i="1" s="1"/>
  <c r="AD31" i="1"/>
  <c r="AD29" i="1" s="1"/>
  <c r="V31" i="1"/>
  <c r="N31" i="1"/>
  <c r="DL31" i="1"/>
  <c r="DL29" i="1" s="1"/>
  <c r="DD31" i="1"/>
  <c r="DD29" i="1" s="1"/>
  <c r="CV31" i="1"/>
  <c r="CN31" i="1"/>
  <c r="CF31" i="1"/>
  <c r="CF29" i="1" s="1"/>
  <c r="BX31" i="1"/>
  <c r="BX29" i="1" s="1"/>
  <c r="BP31" i="1"/>
  <c r="BH31" i="1"/>
  <c r="AZ31" i="1"/>
  <c r="AZ29" i="1" s="1"/>
  <c r="AR31" i="1"/>
  <c r="AJ31" i="1"/>
  <c r="AB31" i="1"/>
  <c r="T31" i="1"/>
  <c r="T29" i="1" s="1"/>
  <c r="DJ31" i="1"/>
  <c r="DJ29" i="1" s="1"/>
  <c r="DB31" i="1"/>
  <c r="CT31" i="1"/>
  <c r="CL31" i="1"/>
  <c r="CL29" i="1" s="1"/>
  <c r="CD31" i="1"/>
  <c r="CD29" i="1" s="1"/>
  <c r="BV31" i="1"/>
  <c r="BN31" i="1"/>
  <c r="BF31" i="1"/>
  <c r="BF29" i="1" s="1"/>
  <c r="AX31" i="1"/>
  <c r="AX29" i="1" s="1"/>
  <c r="AP31" i="1"/>
  <c r="AH31" i="1"/>
  <c r="Z31" i="1"/>
  <c r="R31" i="1"/>
  <c r="D32" i="1"/>
  <c r="D33" i="1" s="1"/>
  <c r="DH31" i="1"/>
  <c r="CZ31" i="1"/>
  <c r="CZ29" i="1" s="1"/>
  <c r="CR31" i="1"/>
  <c r="CR29" i="1" s="1"/>
  <c r="CJ31" i="1"/>
  <c r="CJ29" i="1" s="1"/>
  <c r="CB31" i="1"/>
  <c r="BT31" i="1"/>
  <c r="BT29" i="1" s="1"/>
  <c r="BL31" i="1"/>
  <c r="BL29" i="1" s="1"/>
  <c r="BD31" i="1"/>
  <c r="BD29" i="1" s="1"/>
  <c r="AV31" i="1"/>
  <c r="AN31" i="1"/>
  <c r="AN29" i="1" s="1"/>
  <c r="AF31" i="1"/>
  <c r="AF29" i="1" s="1"/>
  <c r="X31" i="1"/>
  <c r="X29" i="1" s="1"/>
  <c r="P31" i="1"/>
  <c r="AP29" i="1"/>
  <c r="BV29" i="1"/>
  <c r="DB29" i="1"/>
  <c r="AB29" i="1"/>
  <c r="BH29" i="1"/>
  <c r="CN29" i="1"/>
  <c r="DP30" i="1"/>
  <c r="N29" i="1"/>
  <c r="AT29" i="1"/>
  <c r="BZ29" i="1"/>
  <c r="DF29" i="1"/>
  <c r="R29" i="1"/>
  <c r="AJ29" i="1"/>
  <c r="BP29" i="1"/>
  <c r="CV29" i="1"/>
  <c r="V29" i="1"/>
  <c r="BB29" i="1"/>
  <c r="CH29" i="1"/>
  <c r="DN29" i="1"/>
  <c r="Z29" i="1"/>
  <c r="AR29" i="1"/>
  <c r="BJ29" i="1"/>
  <c r="P29" i="1"/>
  <c r="AV29" i="1"/>
  <c r="CB29" i="1"/>
  <c r="DH29" i="1"/>
  <c r="AH29" i="1"/>
  <c r="BN29" i="1"/>
  <c r="CT29" i="1"/>
  <c r="DP31" i="1" l="1"/>
  <c r="DP29" i="1" s="1"/>
  <c r="DL33" i="1"/>
  <c r="DD33" i="1"/>
  <c r="CV33" i="1"/>
  <c r="CN33" i="1"/>
  <c r="CF33" i="1"/>
  <c r="BX33" i="1"/>
  <c r="BP33" i="1"/>
  <c r="BH33" i="1"/>
  <c r="AZ33" i="1"/>
  <c r="AR33" i="1"/>
  <c r="AJ33" i="1"/>
  <c r="AB33" i="1"/>
  <c r="T33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D34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N33" i="1"/>
  <c r="DF33" i="1"/>
  <c r="CX33" i="1"/>
  <c r="CP33" i="1"/>
  <c r="CH33" i="1"/>
  <c r="BZ33" i="1"/>
  <c r="BR33" i="1"/>
  <c r="BJ33" i="1"/>
  <c r="BB33" i="1"/>
  <c r="AT33" i="1"/>
  <c r="AL33" i="1"/>
  <c r="AD33" i="1"/>
  <c r="V33" i="1"/>
  <c r="N33" i="1"/>
  <c r="D35" i="1" l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N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DP33" i="1"/>
  <c r="DP34" i="1" l="1"/>
  <c r="DL35" i="1"/>
  <c r="DD35" i="1"/>
  <c r="CV35" i="1"/>
  <c r="CN35" i="1"/>
  <c r="CF35" i="1"/>
  <c r="BX35" i="1"/>
  <c r="BP35" i="1"/>
  <c r="BH35" i="1"/>
  <c r="AZ35" i="1"/>
  <c r="AR35" i="1"/>
  <c r="AJ35" i="1"/>
  <c r="AB35" i="1"/>
  <c r="T35" i="1"/>
  <c r="DJ35" i="1"/>
  <c r="DB35" i="1"/>
  <c r="CT35" i="1"/>
  <c r="CL35" i="1"/>
  <c r="CD35" i="1"/>
  <c r="BV35" i="1"/>
  <c r="BN35" i="1"/>
  <c r="BF35" i="1"/>
  <c r="AX35" i="1"/>
  <c r="AP35" i="1"/>
  <c r="AH35" i="1"/>
  <c r="Z35" i="1"/>
  <c r="R35" i="1"/>
  <c r="D36" i="1"/>
  <c r="DH35" i="1"/>
  <c r="CZ35" i="1"/>
  <c r="CR35" i="1"/>
  <c r="CJ35" i="1"/>
  <c r="CB35" i="1"/>
  <c r="BT35" i="1"/>
  <c r="BL35" i="1"/>
  <c r="BD35" i="1"/>
  <c r="AV35" i="1"/>
  <c r="AN35" i="1"/>
  <c r="AF35" i="1"/>
  <c r="X35" i="1"/>
  <c r="P35" i="1"/>
  <c r="DN35" i="1"/>
  <c r="DF35" i="1"/>
  <c r="CX35" i="1"/>
  <c r="CP35" i="1"/>
  <c r="CH35" i="1"/>
  <c r="BZ35" i="1"/>
  <c r="BR35" i="1"/>
  <c r="BJ35" i="1"/>
  <c r="BB35" i="1"/>
  <c r="AT35" i="1"/>
  <c r="AL35" i="1"/>
  <c r="AD35" i="1"/>
  <c r="V35" i="1"/>
  <c r="N35" i="1"/>
  <c r="D37" i="1" l="1"/>
  <c r="DH36" i="1"/>
  <c r="CZ36" i="1"/>
  <c r="CR36" i="1"/>
  <c r="CJ36" i="1"/>
  <c r="CB36" i="1"/>
  <c r="BT36" i="1"/>
  <c r="BL36" i="1"/>
  <c r="BD36" i="1"/>
  <c r="AV36" i="1"/>
  <c r="AN36" i="1"/>
  <c r="AF36" i="1"/>
  <c r="X36" i="1"/>
  <c r="P36" i="1"/>
  <c r="DN36" i="1"/>
  <c r="DF36" i="1"/>
  <c r="CX36" i="1"/>
  <c r="CP36" i="1"/>
  <c r="CH36" i="1"/>
  <c r="BZ36" i="1"/>
  <c r="BR36" i="1"/>
  <c r="BJ36" i="1"/>
  <c r="BB36" i="1"/>
  <c r="AT36" i="1"/>
  <c r="AL36" i="1"/>
  <c r="AD36" i="1"/>
  <c r="V36" i="1"/>
  <c r="N36" i="1"/>
  <c r="DL36" i="1"/>
  <c r="DD36" i="1"/>
  <c r="CV36" i="1"/>
  <c r="CN36" i="1"/>
  <c r="CF36" i="1"/>
  <c r="BX36" i="1"/>
  <c r="BP36" i="1"/>
  <c r="BH36" i="1"/>
  <c r="AZ36" i="1"/>
  <c r="AR36" i="1"/>
  <c r="AJ36" i="1"/>
  <c r="AB36" i="1"/>
  <c r="T36" i="1"/>
  <c r="DJ36" i="1"/>
  <c r="DB36" i="1"/>
  <c r="CT36" i="1"/>
  <c r="CL36" i="1"/>
  <c r="CD36" i="1"/>
  <c r="BV36" i="1"/>
  <c r="BN36" i="1"/>
  <c r="BF36" i="1"/>
  <c r="AX36" i="1"/>
  <c r="AP36" i="1"/>
  <c r="AH36" i="1"/>
  <c r="Z36" i="1"/>
  <c r="R36" i="1"/>
  <c r="DP35" i="1"/>
  <c r="DP36" i="1" l="1"/>
  <c r="DL37" i="1"/>
  <c r="DL32" i="1" s="1"/>
  <c r="DD37" i="1"/>
  <c r="DD32" i="1" s="1"/>
  <c r="CV37" i="1"/>
  <c r="CV32" i="1" s="1"/>
  <c r="CN37" i="1"/>
  <c r="CN32" i="1" s="1"/>
  <c r="CF37" i="1"/>
  <c r="CF32" i="1" s="1"/>
  <c r="BX37" i="1"/>
  <c r="BX32" i="1" s="1"/>
  <c r="BP37" i="1"/>
  <c r="BP32" i="1" s="1"/>
  <c r="BH37" i="1"/>
  <c r="BH32" i="1" s="1"/>
  <c r="AZ37" i="1"/>
  <c r="AZ32" i="1" s="1"/>
  <c r="AR37" i="1"/>
  <c r="AR32" i="1" s="1"/>
  <c r="AJ37" i="1"/>
  <c r="AJ32" i="1" s="1"/>
  <c r="AB37" i="1"/>
  <c r="AB32" i="1" s="1"/>
  <c r="T37" i="1"/>
  <c r="T32" i="1" s="1"/>
  <c r="DJ37" i="1"/>
  <c r="DJ32" i="1" s="1"/>
  <c r="DB37" i="1"/>
  <c r="DB32" i="1" s="1"/>
  <c r="CT37" i="1"/>
  <c r="CT32" i="1" s="1"/>
  <c r="CL37" i="1"/>
  <c r="CL32" i="1" s="1"/>
  <c r="CD37" i="1"/>
  <c r="CD32" i="1" s="1"/>
  <c r="BV37" i="1"/>
  <c r="BV32" i="1" s="1"/>
  <c r="BN37" i="1"/>
  <c r="BN32" i="1" s="1"/>
  <c r="BF37" i="1"/>
  <c r="BF32" i="1" s="1"/>
  <c r="AX37" i="1"/>
  <c r="AX32" i="1" s="1"/>
  <c r="AP37" i="1"/>
  <c r="AP32" i="1" s="1"/>
  <c r="AH37" i="1"/>
  <c r="AH32" i="1" s="1"/>
  <c r="Z37" i="1"/>
  <c r="Z32" i="1" s="1"/>
  <c r="R37" i="1"/>
  <c r="R32" i="1" s="1"/>
  <c r="D38" i="1"/>
  <c r="D39" i="1" s="1"/>
  <c r="DH37" i="1"/>
  <c r="DH32" i="1" s="1"/>
  <c r="CZ37" i="1"/>
  <c r="CZ32" i="1" s="1"/>
  <c r="CR37" i="1"/>
  <c r="CR32" i="1" s="1"/>
  <c r="CJ37" i="1"/>
  <c r="CJ32" i="1" s="1"/>
  <c r="CB37" i="1"/>
  <c r="CB32" i="1" s="1"/>
  <c r="BT37" i="1"/>
  <c r="BT32" i="1" s="1"/>
  <c r="BL37" i="1"/>
  <c r="BL32" i="1" s="1"/>
  <c r="BD37" i="1"/>
  <c r="BD32" i="1" s="1"/>
  <c r="AV37" i="1"/>
  <c r="AV32" i="1" s="1"/>
  <c r="AN37" i="1"/>
  <c r="AN32" i="1" s="1"/>
  <c r="AF37" i="1"/>
  <c r="AF32" i="1" s="1"/>
  <c r="X37" i="1"/>
  <c r="X32" i="1" s="1"/>
  <c r="P37" i="1"/>
  <c r="P32" i="1" s="1"/>
  <c r="DN37" i="1"/>
  <c r="DN32" i="1" s="1"/>
  <c r="DF37" i="1"/>
  <c r="DF32" i="1" s="1"/>
  <c r="CX37" i="1"/>
  <c r="CX32" i="1" s="1"/>
  <c r="CP37" i="1"/>
  <c r="CP32" i="1" s="1"/>
  <c r="CH37" i="1"/>
  <c r="CH32" i="1" s="1"/>
  <c r="BZ37" i="1"/>
  <c r="BZ32" i="1" s="1"/>
  <c r="BR37" i="1"/>
  <c r="BR32" i="1" s="1"/>
  <c r="BJ37" i="1"/>
  <c r="BJ32" i="1" s="1"/>
  <c r="BB37" i="1"/>
  <c r="BB32" i="1" s="1"/>
  <c r="AT37" i="1"/>
  <c r="AT32" i="1" s="1"/>
  <c r="AL37" i="1"/>
  <c r="AL32" i="1" s="1"/>
  <c r="AD37" i="1"/>
  <c r="AD32" i="1" s="1"/>
  <c r="V37" i="1"/>
  <c r="V32" i="1" s="1"/>
  <c r="N37" i="1"/>
  <c r="DP37" i="1" l="1"/>
  <c r="DP32" i="1" s="1"/>
  <c r="N32" i="1"/>
  <c r="DJ39" i="1"/>
  <c r="DB39" i="1"/>
  <c r="CT39" i="1"/>
  <c r="CL39" i="1"/>
  <c r="CD39" i="1"/>
  <c r="BV39" i="1"/>
  <c r="BN39" i="1"/>
  <c r="BF39" i="1"/>
  <c r="AX39" i="1"/>
  <c r="AP39" i="1"/>
  <c r="AH39" i="1"/>
  <c r="Z39" i="1"/>
  <c r="R39" i="1"/>
  <c r="D40" i="1"/>
  <c r="DH39" i="1"/>
  <c r="CZ39" i="1"/>
  <c r="CR39" i="1"/>
  <c r="CJ39" i="1"/>
  <c r="CB39" i="1"/>
  <c r="BT39" i="1"/>
  <c r="BL39" i="1"/>
  <c r="BD39" i="1"/>
  <c r="AV39" i="1"/>
  <c r="AN39" i="1"/>
  <c r="AF39" i="1"/>
  <c r="X39" i="1"/>
  <c r="P39" i="1"/>
  <c r="DN39" i="1"/>
  <c r="DF39" i="1"/>
  <c r="CX39" i="1"/>
  <c r="CP39" i="1"/>
  <c r="CH39" i="1"/>
  <c r="BZ39" i="1"/>
  <c r="BR39" i="1"/>
  <c r="BJ39" i="1"/>
  <c r="BB39" i="1"/>
  <c r="AT39" i="1"/>
  <c r="AL39" i="1"/>
  <c r="AD39" i="1"/>
  <c r="V39" i="1"/>
  <c r="N39" i="1"/>
  <c r="DL39" i="1"/>
  <c r="DD39" i="1"/>
  <c r="CV39" i="1"/>
  <c r="CN39" i="1"/>
  <c r="CF39" i="1"/>
  <c r="BX39" i="1"/>
  <c r="BP39" i="1"/>
  <c r="BH39" i="1"/>
  <c r="AZ39" i="1"/>
  <c r="AR39" i="1"/>
  <c r="AJ39" i="1"/>
  <c r="AB39" i="1"/>
  <c r="T39" i="1"/>
  <c r="DN40" i="1" l="1"/>
  <c r="DF40" i="1"/>
  <c r="CX40" i="1"/>
  <c r="CP40" i="1"/>
  <c r="CH40" i="1"/>
  <c r="BZ40" i="1"/>
  <c r="BR40" i="1"/>
  <c r="BJ40" i="1"/>
  <c r="BB40" i="1"/>
  <c r="AT40" i="1"/>
  <c r="AL40" i="1"/>
  <c r="AD40" i="1"/>
  <c r="V40" i="1"/>
  <c r="N40" i="1"/>
  <c r="DL40" i="1"/>
  <c r="DD40" i="1"/>
  <c r="CV40" i="1"/>
  <c r="CN40" i="1"/>
  <c r="CF40" i="1"/>
  <c r="BX40" i="1"/>
  <c r="BP40" i="1"/>
  <c r="BH40" i="1"/>
  <c r="AZ40" i="1"/>
  <c r="AR40" i="1"/>
  <c r="AJ40" i="1"/>
  <c r="AB40" i="1"/>
  <c r="T40" i="1"/>
  <c r="DJ40" i="1"/>
  <c r="DB40" i="1"/>
  <c r="CT40" i="1"/>
  <c r="CL40" i="1"/>
  <c r="CD40" i="1"/>
  <c r="BV40" i="1"/>
  <c r="BN40" i="1"/>
  <c r="BF40" i="1"/>
  <c r="AX40" i="1"/>
  <c r="AP40" i="1"/>
  <c r="AH40" i="1"/>
  <c r="Z40" i="1"/>
  <c r="R40" i="1"/>
  <c r="D41" i="1"/>
  <c r="DH40" i="1"/>
  <c r="CZ40" i="1"/>
  <c r="CR40" i="1"/>
  <c r="CJ40" i="1"/>
  <c r="CB40" i="1"/>
  <c r="BT40" i="1"/>
  <c r="BL40" i="1"/>
  <c r="BD40" i="1"/>
  <c r="AV40" i="1"/>
  <c r="AN40" i="1"/>
  <c r="AF40" i="1"/>
  <c r="X40" i="1"/>
  <c r="P40" i="1"/>
  <c r="DP39" i="1"/>
  <c r="DP40" i="1" l="1"/>
  <c r="DJ41" i="1"/>
  <c r="DB41" i="1"/>
  <c r="CT41" i="1"/>
  <c r="CL41" i="1"/>
  <c r="CD41" i="1"/>
  <c r="BV41" i="1"/>
  <c r="BN41" i="1"/>
  <c r="BF41" i="1"/>
  <c r="AX41" i="1"/>
  <c r="AP41" i="1"/>
  <c r="AH41" i="1"/>
  <c r="Z41" i="1"/>
  <c r="R41" i="1"/>
  <c r="D42" i="1"/>
  <c r="DH41" i="1"/>
  <c r="CZ41" i="1"/>
  <c r="CR41" i="1"/>
  <c r="CJ41" i="1"/>
  <c r="CB41" i="1"/>
  <c r="BT41" i="1"/>
  <c r="BL41" i="1"/>
  <c r="BD41" i="1"/>
  <c r="AV41" i="1"/>
  <c r="AN41" i="1"/>
  <c r="AF41" i="1"/>
  <c r="X41" i="1"/>
  <c r="P41" i="1"/>
  <c r="DN41" i="1"/>
  <c r="DF41" i="1"/>
  <c r="CX41" i="1"/>
  <c r="CP41" i="1"/>
  <c r="CH41" i="1"/>
  <c r="BZ41" i="1"/>
  <c r="BR41" i="1"/>
  <c r="BJ41" i="1"/>
  <c r="BB41" i="1"/>
  <c r="AT41" i="1"/>
  <c r="AL41" i="1"/>
  <c r="AD41" i="1"/>
  <c r="V41" i="1"/>
  <c r="N41" i="1"/>
  <c r="DL41" i="1"/>
  <c r="DD41" i="1"/>
  <c r="CV41" i="1"/>
  <c r="CN41" i="1"/>
  <c r="CF41" i="1"/>
  <c r="BX41" i="1"/>
  <c r="BP41" i="1"/>
  <c r="BH41" i="1"/>
  <c r="AZ41" i="1"/>
  <c r="AR41" i="1"/>
  <c r="AJ41" i="1"/>
  <c r="AB41" i="1"/>
  <c r="T41" i="1"/>
  <c r="DN42" i="1" l="1"/>
  <c r="DF42" i="1"/>
  <c r="CX42" i="1"/>
  <c r="CP42" i="1"/>
  <c r="CH42" i="1"/>
  <c r="BZ42" i="1"/>
  <c r="BR42" i="1"/>
  <c r="BJ42" i="1"/>
  <c r="BB42" i="1"/>
  <c r="AT42" i="1"/>
  <c r="AL42" i="1"/>
  <c r="AD42" i="1"/>
  <c r="V42" i="1"/>
  <c r="N42" i="1"/>
  <c r="DL42" i="1"/>
  <c r="DD42" i="1"/>
  <c r="CV42" i="1"/>
  <c r="CN42" i="1"/>
  <c r="CF42" i="1"/>
  <c r="BX42" i="1"/>
  <c r="BP42" i="1"/>
  <c r="BH42" i="1"/>
  <c r="AZ42" i="1"/>
  <c r="AR42" i="1"/>
  <c r="AJ42" i="1"/>
  <c r="AB42" i="1"/>
  <c r="T42" i="1"/>
  <c r="DJ42" i="1"/>
  <c r="DB42" i="1"/>
  <c r="CT42" i="1"/>
  <c r="CL42" i="1"/>
  <c r="CD42" i="1"/>
  <c r="BV42" i="1"/>
  <c r="BN42" i="1"/>
  <c r="BF42" i="1"/>
  <c r="AX42" i="1"/>
  <c r="AP42" i="1"/>
  <c r="AH42" i="1"/>
  <c r="Z42" i="1"/>
  <c r="R42" i="1"/>
  <c r="D43" i="1"/>
  <c r="DH42" i="1"/>
  <c r="CZ42" i="1"/>
  <c r="CR42" i="1"/>
  <c r="CJ42" i="1"/>
  <c r="CB42" i="1"/>
  <c r="BT42" i="1"/>
  <c r="BL42" i="1"/>
  <c r="BD42" i="1"/>
  <c r="AV42" i="1"/>
  <c r="AN42" i="1"/>
  <c r="AF42" i="1"/>
  <c r="X42" i="1"/>
  <c r="P42" i="1"/>
  <c r="DP41" i="1"/>
  <c r="DP42" i="1" l="1"/>
  <c r="DJ43" i="1"/>
  <c r="DJ38" i="1" s="1"/>
  <c r="DB43" i="1"/>
  <c r="DB38" i="1" s="1"/>
  <c r="CT43" i="1"/>
  <c r="CT38" i="1" s="1"/>
  <c r="CL43" i="1"/>
  <c r="CL38" i="1" s="1"/>
  <c r="CD43" i="1"/>
  <c r="CD38" i="1" s="1"/>
  <c r="BV43" i="1"/>
  <c r="BV38" i="1" s="1"/>
  <c r="BN43" i="1"/>
  <c r="BN38" i="1" s="1"/>
  <c r="BF43" i="1"/>
  <c r="BF38" i="1" s="1"/>
  <c r="AX43" i="1"/>
  <c r="AX38" i="1" s="1"/>
  <c r="AP43" i="1"/>
  <c r="AP38" i="1" s="1"/>
  <c r="AH43" i="1"/>
  <c r="AH38" i="1" s="1"/>
  <c r="Z43" i="1"/>
  <c r="Z38" i="1" s="1"/>
  <c r="R43" i="1"/>
  <c r="R38" i="1" s="1"/>
  <c r="D44" i="1"/>
  <c r="D45" i="1" s="1"/>
  <c r="DH43" i="1"/>
  <c r="DH38" i="1" s="1"/>
  <c r="CZ43" i="1"/>
  <c r="CZ38" i="1" s="1"/>
  <c r="CR43" i="1"/>
  <c r="CR38" i="1" s="1"/>
  <c r="CJ43" i="1"/>
  <c r="CJ38" i="1" s="1"/>
  <c r="CB43" i="1"/>
  <c r="CB38" i="1" s="1"/>
  <c r="BT43" i="1"/>
  <c r="BT38" i="1" s="1"/>
  <c r="BL43" i="1"/>
  <c r="BL38" i="1" s="1"/>
  <c r="BD43" i="1"/>
  <c r="BD38" i="1" s="1"/>
  <c r="AV43" i="1"/>
  <c r="AV38" i="1" s="1"/>
  <c r="AN43" i="1"/>
  <c r="AN38" i="1" s="1"/>
  <c r="AF43" i="1"/>
  <c r="AF38" i="1" s="1"/>
  <c r="X43" i="1"/>
  <c r="X38" i="1" s="1"/>
  <c r="P43" i="1"/>
  <c r="P38" i="1" s="1"/>
  <c r="DN43" i="1"/>
  <c r="DN38" i="1" s="1"/>
  <c r="DF43" i="1"/>
  <c r="DF38" i="1" s="1"/>
  <c r="CX43" i="1"/>
  <c r="CX38" i="1" s="1"/>
  <c r="CP43" i="1"/>
  <c r="CP38" i="1" s="1"/>
  <c r="CH43" i="1"/>
  <c r="CH38" i="1" s="1"/>
  <c r="BZ43" i="1"/>
  <c r="BZ38" i="1" s="1"/>
  <c r="BR43" i="1"/>
  <c r="BR38" i="1" s="1"/>
  <c r="BJ43" i="1"/>
  <c r="BJ38" i="1" s="1"/>
  <c r="BB43" i="1"/>
  <c r="BB38" i="1" s="1"/>
  <c r="AT43" i="1"/>
  <c r="AT38" i="1" s="1"/>
  <c r="AL43" i="1"/>
  <c r="AL38" i="1" s="1"/>
  <c r="AD43" i="1"/>
  <c r="AD38" i="1" s="1"/>
  <c r="V43" i="1"/>
  <c r="V38" i="1" s="1"/>
  <c r="N43" i="1"/>
  <c r="DL43" i="1"/>
  <c r="DL38" i="1" s="1"/>
  <c r="DD43" i="1"/>
  <c r="DD38" i="1" s="1"/>
  <c r="CV43" i="1"/>
  <c r="CV38" i="1" s="1"/>
  <c r="CN43" i="1"/>
  <c r="CN38" i="1" s="1"/>
  <c r="CF43" i="1"/>
  <c r="CF38" i="1" s="1"/>
  <c r="BX43" i="1"/>
  <c r="BX38" i="1" s="1"/>
  <c r="BP43" i="1"/>
  <c r="BP38" i="1" s="1"/>
  <c r="BH43" i="1"/>
  <c r="BH38" i="1" s="1"/>
  <c r="AZ43" i="1"/>
  <c r="AZ38" i="1" s="1"/>
  <c r="AR43" i="1"/>
  <c r="AR38" i="1" s="1"/>
  <c r="AJ43" i="1"/>
  <c r="AJ38" i="1" s="1"/>
  <c r="AB43" i="1"/>
  <c r="AB38" i="1" s="1"/>
  <c r="T43" i="1"/>
  <c r="T38" i="1" s="1"/>
  <c r="D46" i="1" l="1"/>
  <c r="DH45" i="1"/>
  <c r="CZ45" i="1"/>
  <c r="CR45" i="1"/>
  <c r="CJ45" i="1"/>
  <c r="CB45" i="1"/>
  <c r="BT45" i="1"/>
  <c r="BL45" i="1"/>
  <c r="BD45" i="1"/>
  <c r="AV45" i="1"/>
  <c r="AN45" i="1"/>
  <c r="AF45" i="1"/>
  <c r="X45" i="1"/>
  <c r="P45" i="1"/>
  <c r="DN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N45" i="1"/>
  <c r="DL45" i="1"/>
  <c r="DD45" i="1"/>
  <c r="CV45" i="1"/>
  <c r="CN45" i="1"/>
  <c r="CF45" i="1"/>
  <c r="BX45" i="1"/>
  <c r="BP45" i="1"/>
  <c r="BH45" i="1"/>
  <c r="AZ45" i="1"/>
  <c r="AR45" i="1"/>
  <c r="AJ45" i="1"/>
  <c r="AB45" i="1"/>
  <c r="T45" i="1"/>
  <c r="DJ45" i="1"/>
  <c r="DB45" i="1"/>
  <c r="CT45" i="1"/>
  <c r="CL45" i="1"/>
  <c r="CD45" i="1"/>
  <c r="BV45" i="1"/>
  <c r="BN45" i="1"/>
  <c r="BF45" i="1"/>
  <c r="AX45" i="1"/>
  <c r="AP45" i="1"/>
  <c r="AH45" i="1"/>
  <c r="Z45" i="1"/>
  <c r="R45" i="1"/>
  <c r="DP43" i="1"/>
  <c r="DP38" i="1" s="1"/>
  <c r="N38" i="1"/>
  <c r="DL46" i="1" l="1"/>
  <c r="DD46" i="1"/>
  <c r="CV46" i="1"/>
  <c r="CN46" i="1"/>
  <c r="CF46" i="1"/>
  <c r="BX46" i="1"/>
  <c r="BP46" i="1"/>
  <c r="BH46" i="1"/>
  <c r="AZ46" i="1"/>
  <c r="AR46" i="1"/>
  <c r="AJ46" i="1"/>
  <c r="AB46" i="1"/>
  <c r="T46" i="1"/>
  <c r="DJ46" i="1"/>
  <c r="DB46" i="1"/>
  <c r="CT46" i="1"/>
  <c r="CL46" i="1"/>
  <c r="CD46" i="1"/>
  <c r="BV46" i="1"/>
  <c r="BN46" i="1"/>
  <c r="BF46" i="1"/>
  <c r="AX46" i="1"/>
  <c r="AP46" i="1"/>
  <c r="AH46" i="1"/>
  <c r="Z46" i="1"/>
  <c r="R46" i="1"/>
  <c r="D47" i="1"/>
  <c r="DH46" i="1"/>
  <c r="CZ46" i="1"/>
  <c r="CR46" i="1"/>
  <c r="CJ46" i="1"/>
  <c r="CB46" i="1"/>
  <c r="BT46" i="1"/>
  <c r="BL46" i="1"/>
  <c r="BD46" i="1"/>
  <c r="AV46" i="1"/>
  <c r="AN46" i="1"/>
  <c r="AF46" i="1"/>
  <c r="X46" i="1"/>
  <c r="P46" i="1"/>
  <c r="DN46" i="1"/>
  <c r="DF46" i="1"/>
  <c r="CX46" i="1"/>
  <c r="CP46" i="1"/>
  <c r="CH46" i="1"/>
  <c r="BZ46" i="1"/>
  <c r="BR46" i="1"/>
  <c r="BJ46" i="1"/>
  <c r="BB46" i="1"/>
  <c r="AT46" i="1"/>
  <c r="AL46" i="1"/>
  <c r="AD46" i="1"/>
  <c r="V46" i="1"/>
  <c r="N46" i="1"/>
  <c r="DP45" i="1"/>
  <c r="DP46" i="1" l="1"/>
  <c r="D48" i="1"/>
  <c r="D49" i="1" s="1"/>
  <c r="DH47" i="1"/>
  <c r="DH44" i="1" s="1"/>
  <c r="CZ47" i="1"/>
  <c r="CZ44" i="1" s="1"/>
  <c r="CR47" i="1"/>
  <c r="CR44" i="1" s="1"/>
  <c r="CJ47" i="1"/>
  <c r="CJ44" i="1" s="1"/>
  <c r="CB47" i="1"/>
  <c r="CB44" i="1" s="1"/>
  <c r="BT47" i="1"/>
  <c r="BT44" i="1" s="1"/>
  <c r="BL47" i="1"/>
  <c r="BL44" i="1" s="1"/>
  <c r="BD47" i="1"/>
  <c r="BD44" i="1" s="1"/>
  <c r="AV47" i="1"/>
  <c r="AV44" i="1" s="1"/>
  <c r="AN47" i="1"/>
  <c r="AN44" i="1" s="1"/>
  <c r="AF47" i="1"/>
  <c r="AF44" i="1" s="1"/>
  <c r="X47" i="1"/>
  <c r="X44" i="1" s="1"/>
  <c r="P47" i="1"/>
  <c r="P44" i="1" s="1"/>
  <c r="DN47" i="1"/>
  <c r="DN44" i="1" s="1"/>
  <c r="DF47" i="1"/>
  <c r="DF44" i="1" s="1"/>
  <c r="CX47" i="1"/>
  <c r="CX44" i="1" s="1"/>
  <c r="CP47" i="1"/>
  <c r="CP44" i="1" s="1"/>
  <c r="CH47" i="1"/>
  <c r="CH44" i="1" s="1"/>
  <c r="BZ47" i="1"/>
  <c r="BZ44" i="1" s="1"/>
  <c r="BR47" i="1"/>
  <c r="BR44" i="1" s="1"/>
  <c r="BJ47" i="1"/>
  <c r="BJ44" i="1" s="1"/>
  <c r="BB47" i="1"/>
  <c r="BB44" i="1" s="1"/>
  <c r="AT47" i="1"/>
  <c r="AT44" i="1" s="1"/>
  <c r="AL47" i="1"/>
  <c r="AL44" i="1" s="1"/>
  <c r="AD47" i="1"/>
  <c r="AD44" i="1" s="1"/>
  <c r="V47" i="1"/>
  <c r="V44" i="1" s="1"/>
  <c r="N47" i="1"/>
  <c r="DL47" i="1"/>
  <c r="DL44" i="1" s="1"/>
  <c r="DD47" i="1"/>
  <c r="DD44" i="1" s="1"/>
  <c r="CV47" i="1"/>
  <c r="CV44" i="1" s="1"/>
  <c r="CN47" i="1"/>
  <c r="CN44" i="1" s="1"/>
  <c r="CF47" i="1"/>
  <c r="CF44" i="1" s="1"/>
  <c r="BX47" i="1"/>
  <c r="BX44" i="1" s="1"/>
  <c r="BP47" i="1"/>
  <c r="BP44" i="1" s="1"/>
  <c r="BH47" i="1"/>
  <c r="BH44" i="1" s="1"/>
  <c r="AZ47" i="1"/>
  <c r="AZ44" i="1" s="1"/>
  <c r="AR47" i="1"/>
  <c r="AR44" i="1" s="1"/>
  <c r="AJ47" i="1"/>
  <c r="AJ44" i="1" s="1"/>
  <c r="AB47" i="1"/>
  <c r="AB44" i="1" s="1"/>
  <c r="T47" i="1"/>
  <c r="T44" i="1" s="1"/>
  <c r="DJ47" i="1"/>
  <c r="DJ44" i="1" s="1"/>
  <c r="DB47" i="1"/>
  <c r="DB44" i="1" s="1"/>
  <c r="CT47" i="1"/>
  <c r="CT44" i="1" s="1"/>
  <c r="CL47" i="1"/>
  <c r="CL44" i="1" s="1"/>
  <c r="CD47" i="1"/>
  <c r="CD44" i="1" s="1"/>
  <c r="BV47" i="1"/>
  <c r="BV44" i="1" s="1"/>
  <c r="BN47" i="1"/>
  <c r="BN44" i="1" s="1"/>
  <c r="BF47" i="1"/>
  <c r="BF44" i="1" s="1"/>
  <c r="AX47" i="1"/>
  <c r="AX44" i="1" s="1"/>
  <c r="AP47" i="1"/>
  <c r="AP44" i="1" s="1"/>
  <c r="AH47" i="1"/>
  <c r="AH44" i="1" s="1"/>
  <c r="Z47" i="1"/>
  <c r="Z44" i="1" s="1"/>
  <c r="R47" i="1"/>
  <c r="R44" i="1" s="1"/>
  <c r="DN49" i="1" l="1"/>
  <c r="DN48" i="1" s="1"/>
  <c r="DF49" i="1"/>
  <c r="DF48" i="1" s="1"/>
  <c r="CX49" i="1"/>
  <c r="CX48" i="1" s="1"/>
  <c r="CP49" i="1"/>
  <c r="CP48" i="1" s="1"/>
  <c r="CH49" i="1"/>
  <c r="CH48" i="1" s="1"/>
  <c r="BZ49" i="1"/>
  <c r="BZ48" i="1" s="1"/>
  <c r="BR49" i="1"/>
  <c r="BR48" i="1" s="1"/>
  <c r="BJ49" i="1"/>
  <c r="BJ48" i="1" s="1"/>
  <c r="BB49" i="1"/>
  <c r="BB48" i="1" s="1"/>
  <c r="AT49" i="1"/>
  <c r="AT48" i="1" s="1"/>
  <c r="AL49" i="1"/>
  <c r="AL48" i="1" s="1"/>
  <c r="AD49" i="1"/>
  <c r="AD48" i="1" s="1"/>
  <c r="V49" i="1"/>
  <c r="V48" i="1" s="1"/>
  <c r="N49" i="1"/>
  <c r="DL49" i="1"/>
  <c r="DL48" i="1" s="1"/>
  <c r="DD49" i="1"/>
  <c r="DD48" i="1" s="1"/>
  <c r="CV49" i="1"/>
  <c r="CV48" i="1" s="1"/>
  <c r="CN49" i="1"/>
  <c r="CN48" i="1" s="1"/>
  <c r="CF49" i="1"/>
  <c r="CF48" i="1" s="1"/>
  <c r="BX49" i="1"/>
  <c r="BX48" i="1" s="1"/>
  <c r="BP49" i="1"/>
  <c r="BP48" i="1" s="1"/>
  <c r="BH49" i="1"/>
  <c r="BH48" i="1" s="1"/>
  <c r="AZ49" i="1"/>
  <c r="AZ48" i="1" s="1"/>
  <c r="AR49" i="1"/>
  <c r="AR48" i="1" s="1"/>
  <c r="AJ49" i="1"/>
  <c r="AJ48" i="1" s="1"/>
  <c r="AB49" i="1"/>
  <c r="AB48" i="1" s="1"/>
  <c r="T49" i="1"/>
  <c r="T48" i="1" s="1"/>
  <c r="DJ49" i="1"/>
  <c r="DJ48" i="1" s="1"/>
  <c r="DB49" i="1"/>
  <c r="DB48" i="1" s="1"/>
  <c r="CT49" i="1"/>
  <c r="CT48" i="1" s="1"/>
  <c r="CL49" i="1"/>
  <c r="CL48" i="1" s="1"/>
  <c r="CD49" i="1"/>
  <c r="CD48" i="1" s="1"/>
  <c r="BV49" i="1"/>
  <c r="BV48" i="1" s="1"/>
  <c r="BN49" i="1"/>
  <c r="BN48" i="1" s="1"/>
  <c r="BF49" i="1"/>
  <c r="BF48" i="1" s="1"/>
  <c r="AX49" i="1"/>
  <c r="AX48" i="1" s="1"/>
  <c r="AP49" i="1"/>
  <c r="AP48" i="1" s="1"/>
  <c r="AH49" i="1"/>
  <c r="AH48" i="1" s="1"/>
  <c r="Z49" i="1"/>
  <c r="Z48" i="1" s="1"/>
  <c r="R49" i="1"/>
  <c r="R48" i="1" s="1"/>
  <c r="D50" i="1"/>
  <c r="D51" i="1" s="1"/>
  <c r="DH49" i="1"/>
  <c r="DH48" i="1" s="1"/>
  <c r="CZ49" i="1"/>
  <c r="CZ48" i="1" s="1"/>
  <c r="CR49" i="1"/>
  <c r="CR48" i="1" s="1"/>
  <c r="CJ49" i="1"/>
  <c r="CJ48" i="1" s="1"/>
  <c r="CB49" i="1"/>
  <c r="CB48" i="1" s="1"/>
  <c r="BT49" i="1"/>
  <c r="BT48" i="1" s="1"/>
  <c r="BL49" i="1"/>
  <c r="BL48" i="1" s="1"/>
  <c r="BD49" i="1"/>
  <c r="BD48" i="1" s="1"/>
  <c r="AV49" i="1"/>
  <c r="AV48" i="1" s="1"/>
  <c r="AN49" i="1"/>
  <c r="AN48" i="1" s="1"/>
  <c r="AF49" i="1"/>
  <c r="AF48" i="1" s="1"/>
  <c r="X49" i="1"/>
  <c r="X48" i="1" s="1"/>
  <c r="P49" i="1"/>
  <c r="P48" i="1" s="1"/>
  <c r="DP47" i="1"/>
  <c r="DP44" i="1" s="1"/>
  <c r="N44" i="1"/>
  <c r="DP49" i="1" l="1"/>
  <c r="DP48" i="1" s="1"/>
  <c r="N48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D52" i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N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N51" i="1"/>
  <c r="D53" i="1" l="1"/>
  <c r="DH52" i="1"/>
  <c r="CZ52" i="1"/>
  <c r="CR52" i="1"/>
  <c r="CJ52" i="1"/>
  <c r="CB52" i="1"/>
  <c r="BT52" i="1"/>
  <c r="BL52" i="1"/>
  <c r="BD52" i="1"/>
  <c r="AV52" i="1"/>
  <c r="AN52" i="1"/>
  <c r="AF52" i="1"/>
  <c r="X52" i="1"/>
  <c r="P52" i="1"/>
  <c r="DN52" i="1"/>
  <c r="DF52" i="1"/>
  <c r="CX52" i="1"/>
  <c r="CP52" i="1"/>
  <c r="CH52" i="1"/>
  <c r="BZ52" i="1"/>
  <c r="BR52" i="1"/>
  <c r="BJ52" i="1"/>
  <c r="BB52" i="1"/>
  <c r="AT52" i="1"/>
  <c r="AL52" i="1"/>
  <c r="AD52" i="1"/>
  <c r="V52" i="1"/>
  <c r="N52" i="1"/>
  <c r="DL52" i="1"/>
  <c r="DD52" i="1"/>
  <c r="CV52" i="1"/>
  <c r="CN52" i="1"/>
  <c r="CF52" i="1"/>
  <c r="BX52" i="1"/>
  <c r="BP52" i="1"/>
  <c r="BH52" i="1"/>
  <c r="AZ52" i="1"/>
  <c r="AR52" i="1"/>
  <c r="AJ52" i="1"/>
  <c r="AB52" i="1"/>
  <c r="T52" i="1"/>
  <c r="DJ52" i="1"/>
  <c r="DB52" i="1"/>
  <c r="CT52" i="1"/>
  <c r="CL52" i="1"/>
  <c r="CD52" i="1"/>
  <c r="BV52" i="1"/>
  <c r="BN52" i="1"/>
  <c r="BF52" i="1"/>
  <c r="AX52" i="1"/>
  <c r="AP52" i="1"/>
  <c r="AH52" i="1"/>
  <c r="Z52" i="1"/>
  <c r="R52" i="1"/>
  <c r="DP51" i="1"/>
  <c r="DL53" i="1" l="1"/>
  <c r="DL50" i="1" s="1"/>
  <c r="DD53" i="1"/>
  <c r="DD50" i="1" s="1"/>
  <c r="CV53" i="1"/>
  <c r="CV50" i="1" s="1"/>
  <c r="CN53" i="1"/>
  <c r="CN50" i="1" s="1"/>
  <c r="CF53" i="1"/>
  <c r="CF50" i="1" s="1"/>
  <c r="BX53" i="1"/>
  <c r="BX50" i="1" s="1"/>
  <c r="BP53" i="1"/>
  <c r="BP50" i="1" s="1"/>
  <c r="BH53" i="1"/>
  <c r="BH50" i="1" s="1"/>
  <c r="AZ53" i="1"/>
  <c r="AZ50" i="1" s="1"/>
  <c r="AR53" i="1"/>
  <c r="AR50" i="1" s="1"/>
  <c r="AJ53" i="1"/>
  <c r="AJ50" i="1" s="1"/>
  <c r="AB53" i="1"/>
  <c r="AB50" i="1" s="1"/>
  <c r="T53" i="1"/>
  <c r="T50" i="1" s="1"/>
  <c r="DJ53" i="1"/>
  <c r="DJ50" i="1" s="1"/>
  <c r="DB53" i="1"/>
  <c r="DB50" i="1" s="1"/>
  <c r="CT53" i="1"/>
  <c r="CT50" i="1" s="1"/>
  <c r="CL53" i="1"/>
  <c r="CL50" i="1" s="1"/>
  <c r="CD53" i="1"/>
  <c r="CD50" i="1" s="1"/>
  <c r="BV53" i="1"/>
  <c r="BV50" i="1" s="1"/>
  <c r="BN53" i="1"/>
  <c r="BN50" i="1" s="1"/>
  <c r="BF53" i="1"/>
  <c r="BF50" i="1" s="1"/>
  <c r="AX53" i="1"/>
  <c r="AX50" i="1" s="1"/>
  <c r="AP53" i="1"/>
  <c r="AP50" i="1" s="1"/>
  <c r="AH53" i="1"/>
  <c r="AH50" i="1" s="1"/>
  <c r="Z53" i="1"/>
  <c r="Z50" i="1" s="1"/>
  <c r="R53" i="1"/>
  <c r="R50" i="1" s="1"/>
  <c r="D54" i="1"/>
  <c r="D55" i="1" s="1"/>
  <c r="DH53" i="1"/>
  <c r="DH50" i="1" s="1"/>
  <c r="CZ53" i="1"/>
  <c r="CZ50" i="1" s="1"/>
  <c r="CR53" i="1"/>
  <c r="CR50" i="1" s="1"/>
  <c r="CJ53" i="1"/>
  <c r="CJ50" i="1" s="1"/>
  <c r="CB53" i="1"/>
  <c r="CB50" i="1" s="1"/>
  <c r="BT53" i="1"/>
  <c r="BT50" i="1" s="1"/>
  <c r="BL53" i="1"/>
  <c r="BL50" i="1" s="1"/>
  <c r="BD53" i="1"/>
  <c r="BD50" i="1" s="1"/>
  <c r="AV53" i="1"/>
  <c r="AV50" i="1" s="1"/>
  <c r="AN53" i="1"/>
  <c r="AN50" i="1" s="1"/>
  <c r="AF53" i="1"/>
  <c r="AF50" i="1" s="1"/>
  <c r="X53" i="1"/>
  <c r="X50" i="1" s="1"/>
  <c r="P53" i="1"/>
  <c r="P50" i="1" s="1"/>
  <c r="DN53" i="1"/>
  <c r="DN50" i="1" s="1"/>
  <c r="DF53" i="1"/>
  <c r="DF50" i="1" s="1"/>
  <c r="CX53" i="1"/>
  <c r="CX50" i="1" s="1"/>
  <c r="CP53" i="1"/>
  <c r="CP50" i="1" s="1"/>
  <c r="CH53" i="1"/>
  <c r="CH50" i="1" s="1"/>
  <c r="BZ53" i="1"/>
  <c r="BZ50" i="1" s="1"/>
  <c r="BR53" i="1"/>
  <c r="BR50" i="1" s="1"/>
  <c r="BJ53" i="1"/>
  <c r="BJ50" i="1" s="1"/>
  <c r="BB53" i="1"/>
  <c r="BB50" i="1" s="1"/>
  <c r="AT53" i="1"/>
  <c r="AT50" i="1" s="1"/>
  <c r="AL53" i="1"/>
  <c r="AL50" i="1" s="1"/>
  <c r="AD53" i="1"/>
  <c r="AD50" i="1" s="1"/>
  <c r="V53" i="1"/>
  <c r="V50" i="1" s="1"/>
  <c r="N53" i="1"/>
  <c r="DP52" i="1"/>
  <c r="DJ55" i="1" l="1"/>
  <c r="DB55" i="1"/>
  <c r="CT55" i="1"/>
  <c r="CL55" i="1"/>
  <c r="CD55" i="1"/>
  <c r="BV55" i="1"/>
  <c r="BN55" i="1"/>
  <c r="BF55" i="1"/>
  <c r="AX55" i="1"/>
  <c r="AP55" i="1"/>
  <c r="AH55" i="1"/>
  <c r="Z55" i="1"/>
  <c r="R55" i="1"/>
  <c r="D56" i="1"/>
  <c r="DH55" i="1"/>
  <c r="CZ55" i="1"/>
  <c r="CR55" i="1"/>
  <c r="CJ55" i="1"/>
  <c r="CB55" i="1"/>
  <c r="BT55" i="1"/>
  <c r="BL55" i="1"/>
  <c r="BD55" i="1"/>
  <c r="AV55" i="1"/>
  <c r="AN55" i="1"/>
  <c r="AF55" i="1"/>
  <c r="X55" i="1"/>
  <c r="P55" i="1"/>
  <c r="DN55" i="1"/>
  <c r="DF55" i="1"/>
  <c r="CX55" i="1"/>
  <c r="CP55" i="1"/>
  <c r="CH55" i="1"/>
  <c r="BZ55" i="1"/>
  <c r="BR55" i="1"/>
  <c r="BJ55" i="1"/>
  <c r="BB55" i="1"/>
  <c r="AT55" i="1"/>
  <c r="AL55" i="1"/>
  <c r="AD55" i="1"/>
  <c r="V55" i="1"/>
  <c r="N55" i="1"/>
  <c r="DL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DP53" i="1"/>
  <c r="DP50" i="1" s="1"/>
  <c r="N50" i="1"/>
  <c r="DN56" i="1" l="1"/>
  <c r="DF56" i="1"/>
  <c r="CX56" i="1"/>
  <c r="CP56" i="1"/>
  <c r="CH56" i="1"/>
  <c r="BZ56" i="1"/>
  <c r="BR56" i="1"/>
  <c r="BJ56" i="1"/>
  <c r="BB56" i="1"/>
  <c r="AT56" i="1"/>
  <c r="AL56" i="1"/>
  <c r="AD56" i="1"/>
  <c r="V56" i="1"/>
  <c r="N56" i="1"/>
  <c r="DL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57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P55" i="1"/>
  <c r="DP56" i="1" l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58" i="1"/>
  <c r="DH57" i="1"/>
  <c r="CZ57" i="1"/>
  <c r="CR57" i="1"/>
  <c r="CJ57" i="1"/>
  <c r="CB57" i="1"/>
  <c r="BT57" i="1"/>
  <c r="BL57" i="1"/>
  <c r="BD57" i="1"/>
  <c r="AV57" i="1"/>
  <c r="AN57" i="1"/>
  <c r="AF57" i="1"/>
  <c r="X57" i="1"/>
  <c r="P57" i="1"/>
  <c r="DN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N57" i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DN58" i="1" l="1"/>
  <c r="DF58" i="1"/>
  <c r="CX58" i="1"/>
  <c r="CP58" i="1"/>
  <c r="CH58" i="1"/>
  <c r="BZ58" i="1"/>
  <c r="BR58" i="1"/>
  <c r="BJ58" i="1"/>
  <c r="BB58" i="1"/>
  <c r="AT58" i="1"/>
  <c r="AL58" i="1"/>
  <c r="AD58" i="1"/>
  <c r="V58" i="1"/>
  <c r="N58" i="1"/>
  <c r="DL58" i="1"/>
  <c r="DD58" i="1"/>
  <c r="CV58" i="1"/>
  <c r="CN58" i="1"/>
  <c r="CF58" i="1"/>
  <c r="BX58" i="1"/>
  <c r="BP58" i="1"/>
  <c r="BH58" i="1"/>
  <c r="AZ58" i="1"/>
  <c r="AR58" i="1"/>
  <c r="AJ58" i="1"/>
  <c r="AB58" i="1"/>
  <c r="T58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59" i="1"/>
  <c r="DH58" i="1"/>
  <c r="CZ58" i="1"/>
  <c r="CR58" i="1"/>
  <c r="CJ58" i="1"/>
  <c r="CB58" i="1"/>
  <c r="BT58" i="1"/>
  <c r="BL58" i="1"/>
  <c r="BD58" i="1"/>
  <c r="AV58" i="1"/>
  <c r="AN58" i="1"/>
  <c r="AF58" i="1"/>
  <c r="X58" i="1"/>
  <c r="P58" i="1"/>
  <c r="DP57" i="1"/>
  <c r="DP58" i="1" l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60" i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N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N59" i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DN60" i="1" l="1"/>
  <c r="DF60" i="1"/>
  <c r="CX60" i="1"/>
  <c r="CP60" i="1"/>
  <c r="CH60" i="1"/>
  <c r="BZ60" i="1"/>
  <c r="BR60" i="1"/>
  <c r="BJ60" i="1"/>
  <c r="BB60" i="1"/>
  <c r="AT60" i="1"/>
  <c r="AL60" i="1"/>
  <c r="AD60" i="1"/>
  <c r="V60" i="1"/>
  <c r="N60" i="1"/>
  <c r="DL60" i="1"/>
  <c r="DD60" i="1"/>
  <c r="CV60" i="1"/>
  <c r="CN60" i="1"/>
  <c r="CF60" i="1"/>
  <c r="BX60" i="1"/>
  <c r="BP60" i="1"/>
  <c r="BH60" i="1"/>
  <c r="AZ60" i="1"/>
  <c r="AR60" i="1"/>
  <c r="AJ60" i="1"/>
  <c r="AB60" i="1"/>
  <c r="T60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D61" i="1"/>
  <c r="DH60" i="1"/>
  <c r="CZ60" i="1"/>
  <c r="CR60" i="1"/>
  <c r="CJ60" i="1"/>
  <c r="CB60" i="1"/>
  <c r="BT60" i="1"/>
  <c r="BL60" i="1"/>
  <c r="BD60" i="1"/>
  <c r="AV60" i="1"/>
  <c r="AN60" i="1"/>
  <c r="AF60" i="1"/>
  <c r="X60" i="1"/>
  <c r="P60" i="1"/>
  <c r="DP59" i="1"/>
  <c r="DP60" i="1" l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D62" i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N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N61" i="1"/>
  <c r="DL61" i="1"/>
  <c r="DD61" i="1"/>
  <c r="CV61" i="1"/>
  <c r="CN61" i="1"/>
  <c r="CF61" i="1"/>
  <c r="BX61" i="1"/>
  <c r="BP61" i="1"/>
  <c r="BH61" i="1"/>
  <c r="AZ61" i="1"/>
  <c r="AR61" i="1"/>
  <c r="AJ61" i="1"/>
  <c r="AB61" i="1"/>
  <c r="T61" i="1"/>
  <c r="DN62" i="1" l="1"/>
  <c r="DF62" i="1"/>
  <c r="CX62" i="1"/>
  <c r="CP62" i="1"/>
  <c r="CH62" i="1"/>
  <c r="BZ62" i="1"/>
  <c r="BR62" i="1"/>
  <c r="BJ62" i="1"/>
  <c r="BB62" i="1"/>
  <c r="AT62" i="1"/>
  <c r="AL62" i="1"/>
  <c r="AD62" i="1"/>
  <c r="V62" i="1"/>
  <c r="N62" i="1"/>
  <c r="DL62" i="1"/>
  <c r="DD62" i="1"/>
  <c r="CV62" i="1"/>
  <c r="CN62" i="1"/>
  <c r="CF62" i="1"/>
  <c r="BX62" i="1"/>
  <c r="BP62" i="1"/>
  <c r="BH62" i="1"/>
  <c r="AZ62" i="1"/>
  <c r="AR62" i="1"/>
  <c r="AJ62" i="1"/>
  <c r="AB62" i="1"/>
  <c r="T62" i="1"/>
  <c r="DJ62" i="1"/>
  <c r="DB62" i="1"/>
  <c r="CT62" i="1"/>
  <c r="CL62" i="1"/>
  <c r="CD62" i="1"/>
  <c r="BV62" i="1"/>
  <c r="BN62" i="1"/>
  <c r="BF62" i="1"/>
  <c r="AX62" i="1"/>
  <c r="AP62" i="1"/>
  <c r="AH62" i="1"/>
  <c r="Z62" i="1"/>
  <c r="R62" i="1"/>
  <c r="D63" i="1"/>
  <c r="DH62" i="1"/>
  <c r="CZ62" i="1"/>
  <c r="CR62" i="1"/>
  <c r="CJ62" i="1"/>
  <c r="CB62" i="1"/>
  <c r="BT62" i="1"/>
  <c r="BL62" i="1"/>
  <c r="BD62" i="1"/>
  <c r="AV62" i="1"/>
  <c r="AN62" i="1"/>
  <c r="AF62" i="1"/>
  <c r="X62" i="1"/>
  <c r="P62" i="1"/>
  <c r="DP61" i="1"/>
  <c r="DP62" i="1" l="1"/>
  <c r="DJ63" i="1"/>
  <c r="DB63" i="1"/>
  <c r="CT63" i="1"/>
  <c r="CL63" i="1"/>
  <c r="CD63" i="1"/>
  <c r="BV63" i="1"/>
  <c r="BN63" i="1"/>
  <c r="BF63" i="1"/>
  <c r="AX63" i="1"/>
  <c r="AP63" i="1"/>
  <c r="AH63" i="1"/>
  <c r="Z63" i="1"/>
  <c r="R63" i="1"/>
  <c r="D64" i="1"/>
  <c r="DH63" i="1"/>
  <c r="CZ63" i="1"/>
  <c r="CR63" i="1"/>
  <c r="CJ63" i="1"/>
  <c r="CB63" i="1"/>
  <c r="BT63" i="1"/>
  <c r="BL63" i="1"/>
  <c r="BD63" i="1"/>
  <c r="AV63" i="1"/>
  <c r="AN63" i="1"/>
  <c r="AF63" i="1"/>
  <c r="X63" i="1"/>
  <c r="P63" i="1"/>
  <c r="DN63" i="1"/>
  <c r="DF63" i="1"/>
  <c r="CX63" i="1"/>
  <c r="CP63" i="1"/>
  <c r="CH63" i="1"/>
  <c r="BZ63" i="1"/>
  <c r="BR63" i="1"/>
  <c r="BJ63" i="1"/>
  <c r="BB63" i="1"/>
  <c r="AT63" i="1"/>
  <c r="AL63" i="1"/>
  <c r="AD63" i="1"/>
  <c r="V63" i="1"/>
  <c r="N63" i="1"/>
  <c r="DL63" i="1"/>
  <c r="DD63" i="1"/>
  <c r="CV63" i="1"/>
  <c r="CN63" i="1"/>
  <c r="CF63" i="1"/>
  <c r="BX63" i="1"/>
  <c r="BP63" i="1"/>
  <c r="BH63" i="1"/>
  <c r="AZ63" i="1"/>
  <c r="AR63" i="1"/>
  <c r="AJ63" i="1"/>
  <c r="AB63" i="1"/>
  <c r="T63" i="1"/>
  <c r="DN64" i="1" l="1"/>
  <c r="DN54" i="1" s="1"/>
  <c r="DF64" i="1"/>
  <c r="DF54" i="1" s="1"/>
  <c r="CX64" i="1"/>
  <c r="CX54" i="1" s="1"/>
  <c r="CP64" i="1"/>
  <c r="CP54" i="1" s="1"/>
  <c r="CH64" i="1"/>
  <c r="CH54" i="1" s="1"/>
  <c r="BZ64" i="1"/>
  <c r="BZ54" i="1" s="1"/>
  <c r="BR64" i="1"/>
  <c r="BR54" i="1" s="1"/>
  <c r="BJ64" i="1"/>
  <c r="BJ54" i="1" s="1"/>
  <c r="BB64" i="1"/>
  <c r="BB54" i="1" s="1"/>
  <c r="AT64" i="1"/>
  <c r="AT54" i="1" s="1"/>
  <c r="AL64" i="1"/>
  <c r="AL54" i="1" s="1"/>
  <c r="AD64" i="1"/>
  <c r="AD54" i="1" s="1"/>
  <c r="V64" i="1"/>
  <c r="V54" i="1" s="1"/>
  <c r="N64" i="1"/>
  <c r="DL64" i="1"/>
  <c r="DL54" i="1" s="1"/>
  <c r="DD64" i="1"/>
  <c r="DD54" i="1" s="1"/>
  <c r="CV64" i="1"/>
  <c r="CV54" i="1" s="1"/>
  <c r="CN64" i="1"/>
  <c r="CN54" i="1" s="1"/>
  <c r="CF64" i="1"/>
  <c r="CF54" i="1" s="1"/>
  <c r="BX64" i="1"/>
  <c r="BX54" i="1" s="1"/>
  <c r="BP64" i="1"/>
  <c r="BP54" i="1" s="1"/>
  <c r="BH64" i="1"/>
  <c r="BH54" i="1" s="1"/>
  <c r="AZ64" i="1"/>
  <c r="AZ54" i="1" s="1"/>
  <c r="AR64" i="1"/>
  <c r="AR54" i="1" s="1"/>
  <c r="AJ64" i="1"/>
  <c r="AJ54" i="1" s="1"/>
  <c r="AB64" i="1"/>
  <c r="AB54" i="1" s="1"/>
  <c r="T64" i="1"/>
  <c r="T54" i="1" s="1"/>
  <c r="DJ64" i="1"/>
  <c r="DJ54" i="1" s="1"/>
  <c r="DB64" i="1"/>
  <c r="DB54" i="1" s="1"/>
  <c r="CT64" i="1"/>
  <c r="CT54" i="1" s="1"/>
  <c r="CL64" i="1"/>
  <c r="CL54" i="1" s="1"/>
  <c r="CD64" i="1"/>
  <c r="CD54" i="1" s="1"/>
  <c r="BV64" i="1"/>
  <c r="BV54" i="1" s="1"/>
  <c r="BN64" i="1"/>
  <c r="BN54" i="1" s="1"/>
  <c r="BF64" i="1"/>
  <c r="BF54" i="1" s="1"/>
  <c r="AX64" i="1"/>
  <c r="AX54" i="1" s="1"/>
  <c r="AP64" i="1"/>
  <c r="AP54" i="1" s="1"/>
  <c r="AH64" i="1"/>
  <c r="AH54" i="1" s="1"/>
  <c r="Z64" i="1"/>
  <c r="Z54" i="1" s="1"/>
  <c r="R64" i="1"/>
  <c r="R54" i="1" s="1"/>
  <c r="D65" i="1"/>
  <c r="D66" i="1" s="1"/>
  <c r="DH64" i="1"/>
  <c r="DH54" i="1" s="1"/>
  <c r="CZ64" i="1"/>
  <c r="CZ54" i="1" s="1"/>
  <c r="CR64" i="1"/>
  <c r="CR54" i="1" s="1"/>
  <c r="CJ64" i="1"/>
  <c r="CJ54" i="1" s="1"/>
  <c r="CB64" i="1"/>
  <c r="CB54" i="1" s="1"/>
  <c r="BT64" i="1"/>
  <c r="BT54" i="1" s="1"/>
  <c r="BL64" i="1"/>
  <c r="BL54" i="1" s="1"/>
  <c r="BD64" i="1"/>
  <c r="BD54" i="1" s="1"/>
  <c r="AV64" i="1"/>
  <c r="AV54" i="1" s="1"/>
  <c r="AN64" i="1"/>
  <c r="AN54" i="1" s="1"/>
  <c r="AF64" i="1"/>
  <c r="AF54" i="1" s="1"/>
  <c r="X64" i="1"/>
  <c r="X54" i="1" s="1"/>
  <c r="P64" i="1"/>
  <c r="P54" i="1" s="1"/>
  <c r="DP63" i="1"/>
  <c r="N54" i="1"/>
  <c r="DP64" i="1" l="1"/>
  <c r="DP54" i="1" s="1"/>
  <c r="DL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DJ66" i="1"/>
  <c r="DB66" i="1"/>
  <c r="CT66" i="1"/>
  <c r="CL66" i="1"/>
  <c r="CD66" i="1"/>
  <c r="BV66" i="1"/>
  <c r="BN66" i="1"/>
  <c r="BF66" i="1"/>
  <c r="AX66" i="1"/>
  <c r="AP66" i="1"/>
  <c r="AH66" i="1"/>
  <c r="Z66" i="1"/>
  <c r="R66" i="1"/>
  <c r="D67" i="1"/>
  <c r="DH66" i="1"/>
  <c r="CZ66" i="1"/>
  <c r="CR66" i="1"/>
  <c r="CJ66" i="1"/>
  <c r="CB66" i="1"/>
  <c r="BT66" i="1"/>
  <c r="BL66" i="1"/>
  <c r="BD66" i="1"/>
  <c r="AV66" i="1"/>
  <c r="AN66" i="1"/>
  <c r="AF66" i="1"/>
  <c r="X66" i="1"/>
  <c r="P66" i="1"/>
  <c r="DN66" i="1"/>
  <c r="DF66" i="1"/>
  <c r="CX66" i="1"/>
  <c r="CP66" i="1"/>
  <c r="CH66" i="1"/>
  <c r="BZ66" i="1"/>
  <c r="BR66" i="1"/>
  <c r="BJ66" i="1"/>
  <c r="BB66" i="1"/>
  <c r="AT66" i="1"/>
  <c r="AL66" i="1"/>
  <c r="AD66" i="1"/>
  <c r="V66" i="1"/>
  <c r="N66" i="1"/>
  <c r="D68" i="1" l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N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N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P66" i="1"/>
  <c r="DL68" i="1" l="1"/>
  <c r="DD68" i="1"/>
  <c r="CV68" i="1"/>
  <c r="CN68" i="1"/>
  <c r="CF68" i="1"/>
  <c r="BX68" i="1"/>
  <c r="BP68" i="1"/>
  <c r="BH68" i="1"/>
  <c r="AZ68" i="1"/>
  <c r="AR68" i="1"/>
  <c r="AJ68" i="1"/>
  <c r="AB68" i="1"/>
  <c r="T68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69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N68" i="1"/>
  <c r="DF68" i="1"/>
  <c r="CX68" i="1"/>
  <c r="CP68" i="1"/>
  <c r="CH68" i="1"/>
  <c r="BZ68" i="1"/>
  <c r="BR68" i="1"/>
  <c r="BJ68" i="1"/>
  <c r="BB68" i="1"/>
  <c r="AT68" i="1"/>
  <c r="AL68" i="1"/>
  <c r="AD68" i="1"/>
  <c r="V68" i="1"/>
  <c r="N68" i="1"/>
  <c r="DP67" i="1"/>
  <c r="D70" i="1" l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N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DP68" i="1"/>
  <c r="DP69" i="1" l="1"/>
  <c r="DL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D71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N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N70" i="1"/>
  <c r="DP70" i="1" l="1"/>
  <c r="D72" i="1"/>
  <c r="DH71" i="1"/>
  <c r="CZ71" i="1"/>
  <c r="CR71" i="1"/>
  <c r="CJ71" i="1"/>
  <c r="CB71" i="1"/>
  <c r="BT71" i="1"/>
  <c r="BL71" i="1"/>
  <c r="BD71" i="1"/>
  <c r="AV71" i="1"/>
  <c r="AN71" i="1"/>
  <c r="AF71" i="1"/>
  <c r="X71" i="1"/>
  <c r="P71" i="1"/>
  <c r="DN71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N71" i="1"/>
  <c r="DL71" i="1"/>
  <c r="DD71" i="1"/>
  <c r="CV71" i="1"/>
  <c r="CN71" i="1"/>
  <c r="CF71" i="1"/>
  <c r="BX71" i="1"/>
  <c r="BP71" i="1"/>
  <c r="BH71" i="1"/>
  <c r="AZ71" i="1"/>
  <c r="AR71" i="1"/>
  <c r="AJ71" i="1"/>
  <c r="AB71" i="1"/>
  <c r="T71" i="1"/>
  <c r="DJ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DL72" i="1" l="1"/>
  <c r="DL65" i="1" s="1"/>
  <c r="DD72" i="1"/>
  <c r="DD65" i="1" s="1"/>
  <c r="CV72" i="1"/>
  <c r="CV65" i="1" s="1"/>
  <c r="CN72" i="1"/>
  <c r="CN65" i="1" s="1"/>
  <c r="CF72" i="1"/>
  <c r="CF65" i="1" s="1"/>
  <c r="BX72" i="1"/>
  <c r="BX65" i="1" s="1"/>
  <c r="BP72" i="1"/>
  <c r="BP65" i="1" s="1"/>
  <c r="BH72" i="1"/>
  <c r="BH65" i="1" s="1"/>
  <c r="AZ72" i="1"/>
  <c r="AZ65" i="1" s="1"/>
  <c r="AR72" i="1"/>
  <c r="AR65" i="1" s="1"/>
  <c r="AJ72" i="1"/>
  <c r="AJ65" i="1" s="1"/>
  <c r="AB72" i="1"/>
  <c r="AB65" i="1" s="1"/>
  <c r="T72" i="1"/>
  <c r="T65" i="1" s="1"/>
  <c r="DJ72" i="1"/>
  <c r="DJ65" i="1" s="1"/>
  <c r="DB72" i="1"/>
  <c r="DB65" i="1" s="1"/>
  <c r="CT72" i="1"/>
  <c r="CT65" i="1" s="1"/>
  <c r="CL72" i="1"/>
  <c r="CL65" i="1" s="1"/>
  <c r="CD72" i="1"/>
  <c r="CD65" i="1" s="1"/>
  <c r="BV72" i="1"/>
  <c r="BV65" i="1" s="1"/>
  <c r="BN72" i="1"/>
  <c r="BN65" i="1" s="1"/>
  <c r="BF72" i="1"/>
  <c r="BF65" i="1" s="1"/>
  <c r="AX72" i="1"/>
  <c r="AX65" i="1" s="1"/>
  <c r="AP72" i="1"/>
  <c r="AP65" i="1" s="1"/>
  <c r="AH72" i="1"/>
  <c r="AH65" i="1" s="1"/>
  <c r="Z72" i="1"/>
  <c r="Z65" i="1" s="1"/>
  <c r="R72" i="1"/>
  <c r="R65" i="1" s="1"/>
  <c r="DH72" i="1"/>
  <c r="DH65" i="1" s="1"/>
  <c r="CZ72" i="1"/>
  <c r="CZ65" i="1" s="1"/>
  <c r="CR72" i="1"/>
  <c r="CR65" i="1" s="1"/>
  <c r="CJ72" i="1"/>
  <c r="CJ65" i="1" s="1"/>
  <c r="CB72" i="1"/>
  <c r="CB65" i="1" s="1"/>
  <c r="BT72" i="1"/>
  <c r="BT65" i="1" s="1"/>
  <c r="BL72" i="1"/>
  <c r="BL65" i="1" s="1"/>
  <c r="BD72" i="1"/>
  <c r="BD65" i="1" s="1"/>
  <c r="AV72" i="1"/>
  <c r="AV65" i="1" s="1"/>
  <c r="AN72" i="1"/>
  <c r="AN65" i="1" s="1"/>
  <c r="AF72" i="1"/>
  <c r="AF65" i="1" s="1"/>
  <c r="X72" i="1"/>
  <c r="X65" i="1" s="1"/>
  <c r="P72" i="1"/>
  <c r="P65" i="1" s="1"/>
  <c r="D73" i="1"/>
  <c r="D74" i="1" s="1"/>
  <c r="DN72" i="1"/>
  <c r="DN65" i="1" s="1"/>
  <c r="DF72" i="1"/>
  <c r="DF65" i="1" s="1"/>
  <c r="CX72" i="1"/>
  <c r="CX65" i="1" s="1"/>
  <c r="CP72" i="1"/>
  <c r="CP65" i="1" s="1"/>
  <c r="CH72" i="1"/>
  <c r="CH65" i="1" s="1"/>
  <c r="BZ72" i="1"/>
  <c r="BZ65" i="1" s="1"/>
  <c r="BR72" i="1"/>
  <c r="BR65" i="1" s="1"/>
  <c r="BJ72" i="1"/>
  <c r="BJ65" i="1" s="1"/>
  <c r="BB72" i="1"/>
  <c r="BB65" i="1" s="1"/>
  <c r="AT72" i="1"/>
  <c r="AT65" i="1" s="1"/>
  <c r="AL72" i="1"/>
  <c r="AL65" i="1" s="1"/>
  <c r="AD72" i="1"/>
  <c r="AD65" i="1" s="1"/>
  <c r="V72" i="1"/>
  <c r="V65" i="1" s="1"/>
  <c r="N72" i="1"/>
  <c r="DP71" i="1"/>
  <c r="DP72" i="1" l="1"/>
  <c r="DP65" i="1" s="1"/>
  <c r="DL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75" i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N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N74" i="1"/>
  <c r="N65" i="1"/>
  <c r="D76" i="1" l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N75" i="1"/>
  <c r="DL75" i="1"/>
  <c r="DD75" i="1"/>
  <c r="CV75" i="1"/>
  <c r="CN75" i="1"/>
  <c r="CF75" i="1"/>
  <c r="BX75" i="1"/>
  <c r="BP75" i="1"/>
  <c r="BH75" i="1"/>
  <c r="AZ75" i="1"/>
  <c r="AR75" i="1"/>
  <c r="AJ75" i="1"/>
  <c r="AB75" i="1"/>
  <c r="T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P74" i="1"/>
  <c r="DP75" i="1" l="1"/>
  <c r="DL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D77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DN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N76" i="1"/>
  <c r="D78" i="1" l="1"/>
  <c r="D79" i="1" s="1"/>
  <c r="DH77" i="1"/>
  <c r="DH73" i="1" s="1"/>
  <c r="CZ77" i="1"/>
  <c r="CZ73" i="1" s="1"/>
  <c r="CR77" i="1"/>
  <c r="CR73" i="1" s="1"/>
  <c r="CJ77" i="1"/>
  <c r="CJ73" i="1" s="1"/>
  <c r="CB77" i="1"/>
  <c r="CB73" i="1" s="1"/>
  <c r="BT77" i="1"/>
  <c r="BT73" i="1" s="1"/>
  <c r="BL77" i="1"/>
  <c r="BL73" i="1" s="1"/>
  <c r="BD77" i="1"/>
  <c r="BD73" i="1" s="1"/>
  <c r="AV77" i="1"/>
  <c r="AV73" i="1" s="1"/>
  <c r="AN77" i="1"/>
  <c r="AN73" i="1" s="1"/>
  <c r="AF77" i="1"/>
  <c r="AF73" i="1" s="1"/>
  <c r="X77" i="1"/>
  <c r="X73" i="1" s="1"/>
  <c r="P77" i="1"/>
  <c r="P73" i="1" s="1"/>
  <c r="DN77" i="1"/>
  <c r="DN73" i="1" s="1"/>
  <c r="DF77" i="1"/>
  <c r="CX77" i="1"/>
  <c r="CX73" i="1" s="1"/>
  <c r="CP77" i="1"/>
  <c r="CP73" i="1" s="1"/>
  <c r="CH77" i="1"/>
  <c r="CH73" i="1" s="1"/>
  <c r="BZ77" i="1"/>
  <c r="BZ73" i="1" s="1"/>
  <c r="BR77" i="1"/>
  <c r="BR73" i="1" s="1"/>
  <c r="BJ77" i="1"/>
  <c r="BJ73" i="1" s="1"/>
  <c r="BB77" i="1"/>
  <c r="BB73" i="1" s="1"/>
  <c r="AT77" i="1"/>
  <c r="AT73" i="1" s="1"/>
  <c r="AL77" i="1"/>
  <c r="AL73" i="1" s="1"/>
  <c r="AD77" i="1"/>
  <c r="AD73" i="1" s="1"/>
  <c r="V77" i="1"/>
  <c r="V73" i="1" s="1"/>
  <c r="N77" i="1"/>
  <c r="N73" i="1" s="1"/>
  <c r="DL77" i="1"/>
  <c r="DD77" i="1"/>
  <c r="DD73" i="1" s="1"/>
  <c r="CV77" i="1"/>
  <c r="CV73" i="1" s="1"/>
  <c r="CN77" i="1"/>
  <c r="CN73" i="1" s="1"/>
  <c r="CF77" i="1"/>
  <c r="BX77" i="1"/>
  <c r="BP77" i="1"/>
  <c r="BH77" i="1"/>
  <c r="BH73" i="1" s="1"/>
  <c r="AZ77" i="1"/>
  <c r="AR77" i="1"/>
  <c r="AJ77" i="1"/>
  <c r="AJ73" i="1" s="1"/>
  <c r="AB77" i="1"/>
  <c r="AB73" i="1" s="1"/>
  <c r="T77" i="1"/>
  <c r="DJ77" i="1"/>
  <c r="DJ73" i="1" s="1"/>
  <c r="DB77" i="1"/>
  <c r="DB73" i="1" s="1"/>
  <c r="CT77" i="1"/>
  <c r="CT73" i="1" s="1"/>
  <c r="CL77" i="1"/>
  <c r="CD77" i="1"/>
  <c r="CD73" i="1" s="1"/>
  <c r="BV77" i="1"/>
  <c r="BV73" i="1" s="1"/>
  <c r="BN77" i="1"/>
  <c r="BN73" i="1" s="1"/>
  <c r="BF77" i="1"/>
  <c r="AX77" i="1"/>
  <c r="AP77" i="1"/>
  <c r="AP73" i="1" s="1"/>
  <c r="AH77" i="1"/>
  <c r="AH73" i="1" s="1"/>
  <c r="Z77" i="1"/>
  <c r="R77" i="1"/>
  <c r="R73" i="1" s="1"/>
  <c r="BP73" i="1"/>
  <c r="DP76" i="1"/>
  <c r="DF73" i="1"/>
  <c r="AX73" i="1"/>
  <c r="AR73" i="1"/>
  <c r="BX73" i="1"/>
  <c r="Z73" i="1"/>
  <c r="BF73" i="1"/>
  <c r="CL73" i="1"/>
  <c r="T73" i="1"/>
  <c r="AZ73" i="1"/>
  <c r="CF73" i="1"/>
  <c r="DL73" i="1"/>
  <c r="DP77" i="1" l="1"/>
  <c r="DP73" i="1" s="1"/>
  <c r="DN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D80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J80" i="1" l="1"/>
  <c r="DB80" i="1"/>
  <c r="CT80" i="1"/>
  <c r="CL80" i="1"/>
  <c r="CD80" i="1"/>
  <c r="BV80" i="1"/>
  <c r="BN80" i="1"/>
  <c r="BF80" i="1"/>
  <c r="AX80" i="1"/>
  <c r="AP80" i="1"/>
  <c r="AH80" i="1"/>
  <c r="Z80" i="1"/>
  <c r="R80" i="1"/>
  <c r="D81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N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P79" i="1"/>
  <c r="DN81" i="1" l="1"/>
  <c r="DF81" i="1"/>
  <c r="CX81" i="1"/>
  <c r="CP81" i="1"/>
  <c r="CH81" i="1"/>
  <c r="BZ81" i="1"/>
  <c r="BR81" i="1"/>
  <c r="BJ81" i="1"/>
  <c r="BB81" i="1"/>
  <c r="AT81" i="1"/>
  <c r="AL81" i="1"/>
  <c r="AD81" i="1"/>
  <c r="V81" i="1"/>
  <c r="N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82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P80" i="1"/>
  <c r="DJ82" i="1" l="1"/>
  <c r="DB82" i="1"/>
  <c r="CT82" i="1"/>
  <c r="CL82" i="1"/>
  <c r="CD82" i="1"/>
  <c r="BV82" i="1"/>
  <c r="BN82" i="1"/>
  <c r="BF82" i="1"/>
  <c r="AX82" i="1"/>
  <c r="AP82" i="1"/>
  <c r="AH82" i="1"/>
  <c r="Z82" i="1"/>
  <c r="R82" i="1"/>
  <c r="D83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N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DP81" i="1"/>
  <c r="DN83" i="1" l="1"/>
  <c r="DF83" i="1"/>
  <c r="CX83" i="1"/>
  <c r="CP83" i="1"/>
  <c r="CH83" i="1"/>
  <c r="BZ83" i="1"/>
  <c r="BR83" i="1"/>
  <c r="BJ83" i="1"/>
  <c r="BB83" i="1"/>
  <c r="AT83" i="1"/>
  <c r="AL83" i="1"/>
  <c r="AD83" i="1"/>
  <c r="V83" i="1"/>
  <c r="N83" i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84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P82" i="1"/>
  <c r="DP83" i="1" l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D85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N84" i="1"/>
  <c r="DF84" i="1"/>
  <c r="CX84" i="1"/>
  <c r="CP84" i="1"/>
  <c r="CH84" i="1"/>
  <c r="BZ84" i="1"/>
  <c r="BR84" i="1"/>
  <c r="BJ84" i="1"/>
  <c r="BB84" i="1"/>
  <c r="AT84" i="1"/>
  <c r="AL84" i="1"/>
  <c r="AD84" i="1"/>
  <c r="V84" i="1"/>
  <c r="N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DN85" i="1" l="1"/>
  <c r="DF85" i="1"/>
  <c r="CX85" i="1"/>
  <c r="CP85" i="1"/>
  <c r="CH85" i="1"/>
  <c r="BZ85" i="1"/>
  <c r="BR85" i="1"/>
  <c r="BJ85" i="1"/>
  <c r="BB85" i="1"/>
  <c r="AT85" i="1"/>
  <c r="AL85" i="1"/>
  <c r="AD85" i="1"/>
  <c r="V85" i="1"/>
  <c r="N85" i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D86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DP84" i="1"/>
  <c r="DP85" i="1" l="1"/>
  <c r="DJ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D87" i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N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N86" i="1"/>
  <c r="DL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DN87" i="1" l="1"/>
  <c r="DF87" i="1"/>
  <c r="CX87" i="1"/>
  <c r="CP87" i="1"/>
  <c r="CH87" i="1"/>
  <c r="BZ87" i="1"/>
  <c r="BR87" i="1"/>
  <c r="BJ87" i="1"/>
  <c r="BB87" i="1"/>
  <c r="AT87" i="1"/>
  <c r="AL87" i="1"/>
  <c r="AD87" i="1"/>
  <c r="V87" i="1"/>
  <c r="N87" i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D88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P86" i="1"/>
  <c r="DP87" i="1" l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D89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N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N88" i="1"/>
  <c r="D90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J90" i="1" l="1"/>
  <c r="DB90" i="1"/>
  <c r="CT90" i="1"/>
  <c r="CL90" i="1"/>
  <c r="CD90" i="1"/>
  <c r="BV90" i="1"/>
  <c r="BN90" i="1"/>
  <c r="BF90" i="1"/>
  <c r="AX90" i="1"/>
  <c r="AP90" i="1"/>
  <c r="AH90" i="1"/>
  <c r="Z90" i="1"/>
  <c r="R90" i="1"/>
  <c r="D91" i="1"/>
  <c r="D92" i="1" s="1"/>
  <c r="DH90" i="1"/>
  <c r="CZ90" i="1"/>
  <c r="CR90" i="1"/>
  <c r="CJ90" i="1"/>
  <c r="CB90" i="1"/>
  <c r="BT90" i="1"/>
  <c r="BL90" i="1"/>
  <c r="BD90" i="1"/>
  <c r="AV90" i="1"/>
  <c r="AN90" i="1"/>
  <c r="AF90" i="1"/>
  <c r="X90" i="1"/>
  <c r="P90" i="1"/>
  <c r="DN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N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DN89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N89" i="1"/>
  <c r="DL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DJ89" i="1"/>
  <c r="DB89" i="1"/>
  <c r="CT89" i="1"/>
  <c r="CL89" i="1"/>
  <c r="CD89" i="1"/>
  <c r="BV89" i="1"/>
  <c r="BN89" i="1"/>
  <c r="BF89" i="1"/>
  <c r="AX89" i="1"/>
  <c r="AP89" i="1"/>
  <c r="AH89" i="1"/>
  <c r="Z89" i="1"/>
  <c r="R89" i="1"/>
  <c r="DH89" i="1"/>
  <c r="CZ89" i="1"/>
  <c r="CR89" i="1"/>
  <c r="CJ89" i="1"/>
  <c r="CB89" i="1"/>
  <c r="BT89" i="1"/>
  <c r="BL89" i="1"/>
  <c r="BD89" i="1"/>
  <c r="AV89" i="1"/>
  <c r="AN89" i="1"/>
  <c r="AF89" i="1"/>
  <c r="X89" i="1"/>
  <c r="P89" i="1"/>
  <c r="DP88" i="1"/>
  <c r="DP89" i="1" l="1"/>
  <c r="AJ78" i="1"/>
  <c r="BP78" i="1"/>
  <c r="CV78" i="1"/>
  <c r="V78" i="1"/>
  <c r="BB78" i="1"/>
  <c r="CH78" i="1"/>
  <c r="DN78" i="1"/>
  <c r="AN78" i="1"/>
  <c r="BT78" i="1"/>
  <c r="CZ78" i="1"/>
  <c r="Z78" i="1"/>
  <c r="BF78" i="1"/>
  <c r="CL78" i="1"/>
  <c r="AR78" i="1"/>
  <c r="BX78" i="1"/>
  <c r="DD78" i="1"/>
  <c r="AD78" i="1"/>
  <c r="BJ78" i="1"/>
  <c r="CP78" i="1"/>
  <c r="P78" i="1"/>
  <c r="AV78" i="1"/>
  <c r="CB78" i="1"/>
  <c r="DH78" i="1"/>
  <c r="AH78" i="1"/>
  <c r="BN78" i="1"/>
  <c r="CT78" i="1"/>
  <c r="T78" i="1"/>
  <c r="AZ78" i="1"/>
  <c r="CF78" i="1"/>
  <c r="DL78" i="1"/>
  <c r="AL78" i="1"/>
  <c r="BR78" i="1"/>
  <c r="CX78" i="1"/>
  <c r="X78" i="1"/>
  <c r="BD78" i="1"/>
  <c r="CJ78" i="1"/>
  <c r="D93" i="1"/>
  <c r="DH92" i="1"/>
  <c r="CZ92" i="1"/>
  <c r="CR92" i="1"/>
  <c r="CJ92" i="1"/>
  <c r="CB92" i="1"/>
  <c r="BT92" i="1"/>
  <c r="BL92" i="1"/>
  <c r="BD92" i="1"/>
  <c r="AV92" i="1"/>
  <c r="AN92" i="1"/>
  <c r="AF92" i="1"/>
  <c r="X92" i="1"/>
  <c r="P92" i="1"/>
  <c r="DN92" i="1"/>
  <c r="DF92" i="1"/>
  <c r="CX92" i="1"/>
  <c r="CP92" i="1"/>
  <c r="CH92" i="1"/>
  <c r="BZ92" i="1"/>
  <c r="BR92" i="1"/>
  <c r="BJ92" i="1"/>
  <c r="BB92" i="1"/>
  <c r="AT92" i="1"/>
  <c r="AL92" i="1"/>
  <c r="AD92" i="1"/>
  <c r="V92" i="1"/>
  <c r="N92" i="1"/>
  <c r="DL92" i="1"/>
  <c r="DD92" i="1"/>
  <c r="CV92" i="1"/>
  <c r="CN92" i="1"/>
  <c r="CF92" i="1"/>
  <c r="BX92" i="1"/>
  <c r="BP92" i="1"/>
  <c r="BH92" i="1"/>
  <c r="AZ92" i="1"/>
  <c r="AR92" i="1"/>
  <c r="AJ92" i="1"/>
  <c r="AB92" i="1"/>
  <c r="T92" i="1"/>
  <c r="DJ92" i="1"/>
  <c r="DB92" i="1"/>
  <c r="CT92" i="1"/>
  <c r="CL92" i="1"/>
  <c r="CD92" i="1"/>
  <c r="BV92" i="1"/>
  <c r="BN92" i="1"/>
  <c r="BF92" i="1"/>
  <c r="AX92" i="1"/>
  <c r="AP92" i="1"/>
  <c r="AH92" i="1"/>
  <c r="Z92" i="1"/>
  <c r="R92" i="1"/>
  <c r="AP78" i="1"/>
  <c r="BV78" i="1"/>
  <c r="DB78" i="1"/>
  <c r="AB78" i="1"/>
  <c r="BH78" i="1"/>
  <c r="CN78" i="1"/>
  <c r="DP90" i="1"/>
  <c r="DP78" i="1" s="1"/>
  <c r="N78" i="1"/>
  <c r="AT78" i="1"/>
  <c r="BZ78" i="1"/>
  <c r="DF78" i="1"/>
  <c r="AF78" i="1"/>
  <c r="BL78" i="1"/>
  <c r="CR78" i="1"/>
  <c r="R78" i="1"/>
  <c r="AX78" i="1"/>
  <c r="CD78" i="1"/>
  <c r="DJ78" i="1"/>
  <c r="DL93" i="1" l="1"/>
  <c r="DD93" i="1"/>
  <c r="CV93" i="1"/>
  <c r="CN93" i="1"/>
  <c r="CF93" i="1"/>
  <c r="BX93" i="1"/>
  <c r="BP93" i="1"/>
  <c r="BH93" i="1"/>
  <c r="AZ93" i="1"/>
  <c r="AR93" i="1"/>
  <c r="AJ93" i="1"/>
  <c r="AB93" i="1"/>
  <c r="T93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94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N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N93" i="1"/>
  <c r="DP92" i="1"/>
  <c r="DP93" i="1" l="1"/>
  <c r="DN94" i="1"/>
  <c r="DF94" i="1"/>
  <c r="CX94" i="1"/>
  <c r="CP94" i="1"/>
  <c r="CH94" i="1"/>
  <c r="BZ94" i="1"/>
  <c r="BR94" i="1"/>
  <c r="BJ94" i="1"/>
  <c r="BB94" i="1"/>
  <c r="AT94" i="1"/>
  <c r="AL94" i="1"/>
  <c r="D95" i="1"/>
  <c r="DL94" i="1"/>
  <c r="DB94" i="1"/>
  <c r="CR94" i="1"/>
  <c r="CF94" i="1"/>
  <c r="BV94" i="1"/>
  <c r="BL94" i="1"/>
  <c r="AZ94" i="1"/>
  <c r="AP94" i="1"/>
  <c r="AF94" i="1"/>
  <c r="X94" i="1"/>
  <c r="P94" i="1"/>
  <c r="DJ94" i="1"/>
  <c r="CZ94" i="1"/>
  <c r="CN94" i="1"/>
  <c r="CD94" i="1"/>
  <c r="BT94" i="1"/>
  <c r="BH94" i="1"/>
  <c r="AX94" i="1"/>
  <c r="AN94" i="1"/>
  <c r="AD94" i="1"/>
  <c r="V94" i="1"/>
  <c r="N94" i="1"/>
  <c r="DH94" i="1"/>
  <c r="CV94" i="1"/>
  <c r="CL94" i="1"/>
  <c r="CB94" i="1"/>
  <c r="BP94" i="1"/>
  <c r="BF94" i="1"/>
  <c r="AV94" i="1"/>
  <c r="AJ94" i="1"/>
  <c r="AB94" i="1"/>
  <c r="T94" i="1"/>
  <c r="DD94" i="1"/>
  <c r="CT94" i="1"/>
  <c r="CJ94" i="1"/>
  <c r="BX94" i="1"/>
  <c r="BN94" i="1"/>
  <c r="BD94" i="1"/>
  <c r="AR94" i="1"/>
  <c r="AH94" i="1"/>
  <c r="Z94" i="1"/>
  <c r="R94" i="1"/>
  <c r="DP94" i="1" l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D96" i="1"/>
  <c r="DN95" i="1"/>
  <c r="DD95" i="1"/>
  <c r="CR95" i="1"/>
  <c r="CH95" i="1"/>
  <c r="BX95" i="1"/>
  <c r="BL95" i="1"/>
  <c r="BB95" i="1"/>
  <c r="AR95" i="1"/>
  <c r="AF95" i="1"/>
  <c r="V95" i="1"/>
  <c r="DL95" i="1"/>
  <c r="CZ95" i="1"/>
  <c r="CP95" i="1"/>
  <c r="CF95" i="1"/>
  <c r="BT95" i="1"/>
  <c r="BJ95" i="1"/>
  <c r="AZ95" i="1"/>
  <c r="AN95" i="1"/>
  <c r="AD95" i="1"/>
  <c r="T95" i="1"/>
  <c r="DH95" i="1"/>
  <c r="CX95" i="1"/>
  <c r="CN95" i="1"/>
  <c r="CB95" i="1"/>
  <c r="BR95" i="1"/>
  <c r="BH95" i="1"/>
  <c r="AV95" i="1"/>
  <c r="AL95" i="1"/>
  <c r="AB95" i="1"/>
  <c r="P95" i="1"/>
  <c r="DF95" i="1"/>
  <c r="CV95" i="1"/>
  <c r="CJ95" i="1"/>
  <c r="BZ95" i="1"/>
  <c r="BP95" i="1"/>
  <c r="BD95" i="1"/>
  <c r="AT95" i="1"/>
  <c r="AJ95" i="1"/>
  <c r="X95" i="1"/>
  <c r="N95" i="1"/>
  <c r="DP95" i="1" l="1"/>
  <c r="DN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N96" i="1"/>
  <c r="DD96" i="1"/>
  <c r="CT96" i="1"/>
  <c r="CJ96" i="1"/>
  <c r="BX96" i="1"/>
  <c r="BN96" i="1"/>
  <c r="BD96" i="1"/>
  <c r="AR96" i="1"/>
  <c r="AH96" i="1"/>
  <c r="X96" i="1"/>
  <c r="D97" i="1"/>
  <c r="DL96" i="1"/>
  <c r="DB96" i="1"/>
  <c r="CR96" i="1"/>
  <c r="CF96" i="1"/>
  <c r="BV96" i="1"/>
  <c r="BL96" i="1"/>
  <c r="AZ96" i="1"/>
  <c r="AP96" i="1"/>
  <c r="AF96" i="1"/>
  <c r="T96" i="1"/>
  <c r="DJ96" i="1"/>
  <c r="CZ96" i="1"/>
  <c r="CN96" i="1"/>
  <c r="CD96" i="1"/>
  <c r="BT96" i="1"/>
  <c r="BH96" i="1"/>
  <c r="AX96" i="1"/>
  <c r="AN96" i="1"/>
  <c r="AB96" i="1"/>
  <c r="R96" i="1"/>
  <c r="DH96" i="1"/>
  <c r="CV96" i="1"/>
  <c r="CL96" i="1"/>
  <c r="CB96" i="1"/>
  <c r="BP96" i="1"/>
  <c r="BF96" i="1"/>
  <c r="AV96" i="1"/>
  <c r="AJ96" i="1"/>
  <c r="Z96" i="1"/>
  <c r="P96" i="1"/>
  <c r="DJ97" i="1" l="1"/>
  <c r="DB97" i="1"/>
  <c r="CT97" i="1"/>
  <c r="CL97" i="1"/>
  <c r="CD97" i="1"/>
  <c r="BV97" i="1"/>
  <c r="BN97" i="1"/>
  <c r="BF97" i="1"/>
  <c r="AX97" i="1"/>
  <c r="AP97" i="1"/>
  <c r="AH97" i="1"/>
  <c r="Z97" i="1"/>
  <c r="R97" i="1"/>
  <c r="DF97" i="1"/>
  <c r="CV97" i="1"/>
  <c r="CJ97" i="1"/>
  <c r="BZ97" i="1"/>
  <c r="BP97" i="1"/>
  <c r="BD97" i="1"/>
  <c r="AT97" i="1"/>
  <c r="AJ97" i="1"/>
  <c r="X97" i="1"/>
  <c r="N97" i="1"/>
  <c r="D98" i="1"/>
  <c r="DN97" i="1"/>
  <c r="DD97" i="1"/>
  <c r="CR97" i="1"/>
  <c r="CH97" i="1"/>
  <c r="BX97" i="1"/>
  <c r="BL97" i="1"/>
  <c r="BB97" i="1"/>
  <c r="AR97" i="1"/>
  <c r="AF97" i="1"/>
  <c r="V97" i="1"/>
  <c r="DL97" i="1"/>
  <c r="CZ97" i="1"/>
  <c r="CP97" i="1"/>
  <c r="CF97" i="1"/>
  <c r="BT97" i="1"/>
  <c r="BJ97" i="1"/>
  <c r="AZ97" i="1"/>
  <c r="AN97" i="1"/>
  <c r="AD97" i="1"/>
  <c r="T97" i="1"/>
  <c r="DH97" i="1"/>
  <c r="CX97" i="1"/>
  <c r="CN97" i="1"/>
  <c r="CB97" i="1"/>
  <c r="BR97" i="1"/>
  <c r="BH97" i="1"/>
  <c r="AV97" i="1"/>
  <c r="AL97" i="1"/>
  <c r="AB97" i="1"/>
  <c r="P97" i="1"/>
  <c r="DP96" i="1"/>
  <c r="DJ98" i="1" l="1"/>
  <c r="DJ91" i="1" s="1"/>
  <c r="DB98" i="1"/>
  <c r="DB91" i="1" s="1"/>
  <c r="CT98" i="1"/>
  <c r="CT91" i="1" s="1"/>
  <c r="CL98" i="1"/>
  <c r="CL91" i="1" s="1"/>
  <c r="CD98" i="1"/>
  <c r="CD91" i="1" s="1"/>
  <c r="BV98" i="1"/>
  <c r="BV91" i="1" s="1"/>
  <c r="BN98" i="1"/>
  <c r="BN91" i="1" s="1"/>
  <c r="BF98" i="1"/>
  <c r="BF91" i="1" s="1"/>
  <c r="DN98" i="1"/>
  <c r="DN91" i="1" s="1"/>
  <c r="DF98" i="1"/>
  <c r="DF91" i="1" s="1"/>
  <c r="CX98" i="1"/>
  <c r="CX91" i="1" s="1"/>
  <c r="CP98" i="1"/>
  <c r="CP91" i="1" s="1"/>
  <c r="CH98" i="1"/>
  <c r="CH91" i="1" s="1"/>
  <c r="BZ98" i="1"/>
  <c r="BZ91" i="1" s="1"/>
  <c r="BR98" i="1"/>
  <c r="BR91" i="1" s="1"/>
  <c r="BJ98" i="1"/>
  <c r="BJ91" i="1" s="1"/>
  <c r="BB98" i="1"/>
  <c r="BB91" i="1" s="1"/>
  <c r="AT98" i="1"/>
  <c r="AT91" i="1" s="1"/>
  <c r="AL98" i="1"/>
  <c r="AL91" i="1" s="1"/>
  <c r="AD98" i="1"/>
  <c r="AD91" i="1" s="1"/>
  <c r="V98" i="1"/>
  <c r="V91" i="1" s="1"/>
  <c r="N98" i="1"/>
  <c r="DD98" i="1"/>
  <c r="DD91" i="1" s="1"/>
  <c r="CN98" i="1"/>
  <c r="CN91" i="1" s="1"/>
  <c r="BX98" i="1"/>
  <c r="BX91" i="1" s="1"/>
  <c r="BH98" i="1"/>
  <c r="BH91" i="1" s="1"/>
  <c r="AV98" i="1"/>
  <c r="AV91" i="1" s="1"/>
  <c r="AJ98" i="1"/>
  <c r="AJ91" i="1" s="1"/>
  <c r="Z98" i="1"/>
  <c r="Z91" i="1" s="1"/>
  <c r="P98" i="1"/>
  <c r="P91" i="1" s="1"/>
  <c r="CZ98" i="1"/>
  <c r="CZ91" i="1" s="1"/>
  <c r="CJ98" i="1"/>
  <c r="CJ91" i="1" s="1"/>
  <c r="BT98" i="1"/>
  <c r="BT91" i="1" s="1"/>
  <c r="BD98" i="1"/>
  <c r="BD91" i="1" s="1"/>
  <c r="AR98" i="1"/>
  <c r="AR91" i="1" s="1"/>
  <c r="AH98" i="1"/>
  <c r="AH91" i="1" s="1"/>
  <c r="X98" i="1"/>
  <c r="X91" i="1" s="1"/>
  <c r="DL98" i="1"/>
  <c r="DL91" i="1" s="1"/>
  <c r="CV98" i="1"/>
  <c r="CV91" i="1" s="1"/>
  <c r="CF98" i="1"/>
  <c r="CF91" i="1" s="1"/>
  <c r="BP98" i="1"/>
  <c r="BP91" i="1" s="1"/>
  <c r="AZ98" i="1"/>
  <c r="AZ91" i="1" s="1"/>
  <c r="AP98" i="1"/>
  <c r="AP91" i="1" s="1"/>
  <c r="AF98" i="1"/>
  <c r="AF91" i="1" s="1"/>
  <c r="T98" i="1"/>
  <c r="T91" i="1" s="1"/>
  <c r="D99" i="1"/>
  <c r="D100" i="1" s="1"/>
  <c r="DH98" i="1"/>
  <c r="DH91" i="1" s="1"/>
  <c r="CR98" i="1"/>
  <c r="CR91" i="1" s="1"/>
  <c r="CB98" i="1"/>
  <c r="CB91" i="1" s="1"/>
  <c r="BL98" i="1"/>
  <c r="BL91" i="1" s="1"/>
  <c r="AX98" i="1"/>
  <c r="AX91" i="1" s="1"/>
  <c r="AN98" i="1"/>
  <c r="AN91" i="1" s="1"/>
  <c r="AB98" i="1"/>
  <c r="AB91" i="1" s="1"/>
  <c r="R98" i="1"/>
  <c r="R91" i="1" s="1"/>
  <c r="DP97" i="1"/>
  <c r="N91" i="1"/>
  <c r="DJ100" i="1" l="1"/>
  <c r="DB100" i="1"/>
  <c r="CT100" i="1"/>
  <c r="CL100" i="1"/>
  <c r="CD100" i="1"/>
  <c r="BV100" i="1"/>
  <c r="BN100" i="1"/>
  <c r="BF100" i="1"/>
  <c r="AX100" i="1"/>
  <c r="AP100" i="1"/>
  <c r="AH100" i="1"/>
  <c r="Z100" i="1"/>
  <c r="R100" i="1"/>
  <c r="D101" i="1"/>
  <c r="DH100" i="1"/>
  <c r="CZ100" i="1"/>
  <c r="CR100" i="1"/>
  <c r="CJ100" i="1"/>
  <c r="CB100" i="1"/>
  <c r="BT100" i="1"/>
  <c r="BL100" i="1"/>
  <c r="BD100" i="1"/>
  <c r="AV100" i="1"/>
  <c r="AN100" i="1"/>
  <c r="AF100" i="1"/>
  <c r="X100" i="1"/>
  <c r="P100" i="1"/>
  <c r="DN100" i="1"/>
  <c r="DF100" i="1"/>
  <c r="CX100" i="1"/>
  <c r="CP100" i="1"/>
  <c r="CH100" i="1"/>
  <c r="BZ100" i="1"/>
  <c r="BR100" i="1"/>
  <c r="BJ100" i="1"/>
  <c r="BB100" i="1"/>
  <c r="AT100" i="1"/>
  <c r="AL100" i="1"/>
  <c r="AD100" i="1"/>
  <c r="V100" i="1"/>
  <c r="N100" i="1"/>
  <c r="DL100" i="1"/>
  <c r="DD100" i="1"/>
  <c r="CV100" i="1"/>
  <c r="CN100" i="1"/>
  <c r="CF100" i="1"/>
  <c r="BX100" i="1"/>
  <c r="BP100" i="1"/>
  <c r="BH100" i="1"/>
  <c r="AZ100" i="1"/>
  <c r="AR100" i="1"/>
  <c r="AJ100" i="1"/>
  <c r="AB100" i="1"/>
  <c r="T100" i="1"/>
  <c r="DP98" i="1"/>
  <c r="DP91" i="1" s="1"/>
  <c r="DN101" i="1" l="1"/>
  <c r="DF101" i="1"/>
  <c r="CX101" i="1"/>
  <c r="CP101" i="1"/>
  <c r="CH101" i="1"/>
  <c r="BZ101" i="1"/>
  <c r="BR101" i="1"/>
  <c r="BJ101" i="1"/>
  <c r="BB101" i="1"/>
  <c r="AT101" i="1"/>
  <c r="AL101" i="1"/>
  <c r="AD101" i="1"/>
  <c r="V101" i="1"/>
  <c r="N101" i="1"/>
  <c r="DL101" i="1"/>
  <c r="DD101" i="1"/>
  <c r="CV101" i="1"/>
  <c r="CN101" i="1"/>
  <c r="CF101" i="1"/>
  <c r="BX101" i="1"/>
  <c r="BP101" i="1"/>
  <c r="BH101" i="1"/>
  <c r="AZ101" i="1"/>
  <c r="AR101" i="1"/>
  <c r="AJ101" i="1"/>
  <c r="AB101" i="1"/>
  <c r="T101" i="1"/>
  <c r="DJ101" i="1"/>
  <c r="DB101" i="1"/>
  <c r="CT101" i="1"/>
  <c r="CL101" i="1"/>
  <c r="CD101" i="1"/>
  <c r="BV101" i="1"/>
  <c r="BN101" i="1"/>
  <c r="BF101" i="1"/>
  <c r="AX101" i="1"/>
  <c r="AP101" i="1"/>
  <c r="AH101" i="1"/>
  <c r="Z101" i="1"/>
  <c r="R101" i="1"/>
  <c r="D102" i="1"/>
  <c r="DH101" i="1"/>
  <c r="CZ101" i="1"/>
  <c r="CR101" i="1"/>
  <c r="CJ101" i="1"/>
  <c r="CB101" i="1"/>
  <c r="BT101" i="1"/>
  <c r="BL101" i="1"/>
  <c r="BD101" i="1"/>
  <c r="AV101" i="1"/>
  <c r="AN101" i="1"/>
  <c r="AF101" i="1"/>
  <c r="X101" i="1"/>
  <c r="P101" i="1"/>
  <c r="DP100" i="1"/>
  <c r="DP101" i="1" l="1"/>
  <c r="DJ102" i="1"/>
  <c r="DJ99" i="1" s="1"/>
  <c r="DB102" i="1"/>
  <c r="DB99" i="1" s="1"/>
  <c r="CT102" i="1"/>
  <c r="CT99" i="1" s="1"/>
  <c r="CL102" i="1"/>
  <c r="CL99" i="1" s="1"/>
  <c r="CD102" i="1"/>
  <c r="CD99" i="1" s="1"/>
  <c r="BV102" i="1"/>
  <c r="BV99" i="1" s="1"/>
  <c r="BN102" i="1"/>
  <c r="BN99" i="1" s="1"/>
  <c r="BF102" i="1"/>
  <c r="BF99" i="1" s="1"/>
  <c r="AX102" i="1"/>
  <c r="AX99" i="1" s="1"/>
  <c r="AP102" i="1"/>
  <c r="AP99" i="1" s="1"/>
  <c r="AH102" i="1"/>
  <c r="AH99" i="1" s="1"/>
  <c r="Z102" i="1"/>
  <c r="Z99" i="1" s="1"/>
  <c r="R102" i="1"/>
  <c r="R99" i="1" s="1"/>
  <c r="D103" i="1"/>
  <c r="D104" i="1" s="1"/>
  <c r="DH102" i="1"/>
  <c r="DH99" i="1" s="1"/>
  <c r="CZ102" i="1"/>
  <c r="CZ99" i="1" s="1"/>
  <c r="CR102" i="1"/>
  <c r="CR99" i="1" s="1"/>
  <c r="CJ102" i="1"/>
  <c r="CJ99" i="1" s="1"/>
  <c r="CB102" i="1"/>
  <c r="CB99" i="1" s="1"/>
  <c r="BT102" i="1"/>
  <c r="BT99" i="1" s="1"/>
  <c r="BL102" i="1"/>
  <c r="BL99" i="1" s="1"/>
  <c r="BD102" i="1"/>
  <c r="BD99" i="1" s="1"/>
  <c r="AV102" i="1"/>
  <c r="AV99" i="1" s="1"/>
  <c r="AN102" i="1"/>
  <c r="AN99" i="1" s="1"/>
  <c r="AF102" i="1"/>
  <c r="AF99" i="1" s="1"/>
  <c r="X102" i="1"/>
  <c r="X99" i="1" s="1"/>
  <c r="P102" i="1"/>
  <c r="P99" i="1" s="1"/>
  <c r="DN102" i="1"/>
  <c r="DN99" i="1" s="1"/>
  <c r="DF102" i="1"/>
  <c r="DF99" i="1" s="1"/>
  <c r="CX102" i="1"/>
  <c r="CX99" i="1" s="1"/>
  <c r="CP102" i="1"/>
  <c r="CP99" i="1" s="1"/>
  <c r="CH102" i="1"/>
  <c r="CH99" i="1" s="1"/>
  <c r="BZ102" i="1"/>
  <c r="BZ99" i="1" s="1"/>
  <c r="BR102" i="1"/>
  <c r="BR99" i="1" s="1"/>
  <c r="BJ102" i="1"/>
  <c r="BJ99" i="1" s="1"/>
  <c r="BB102" i="1"/>
  <c r="BB99" i="1" s="1"/>
  <c r="AT102" i="1"/>
  <c r="AT99" i="1" s="1"/>
  <c r="AL102" i="1"/>
  <c r="AL99" i="1" s="1"/>
  <c r="AD102" i="1"/>
  <c r="AD99" i="1" s="1"/>
  <c r="V102" i="1"/>
  <c r="V99" i="1" s="1"/>
  <c r="N102" i="1"/>
  <c r="DL102" i="1"/>
  <c r="DL99" i="1" s="1"/>
  <c r="DD102" i="1"/>
  <c r="DD99" i="1" s="1"/>
  <c r="CV102" i="1"/>
  <c r="CV99" i="1" s="1"/>
  <c r="CN102" i="1"/>
  <c r="CN99" i="1" s="1"/>
  <c r="CF102" i="1"/>
  <c r="CF99" i="1" s="1"/>
  <c r="BX102" i="1"/>
  <c r="BX99" i="1" s="1"/>
  <c r="BP102" i="1"/>
  <c r="BP99" i="1" s="1"/>
  <c r="BH102" i="1"/>
  <c r="BH99" i="1" s="1"/>
  <c r="AZ102" i="1"/>
  <c r="AZ99" i="1" s="1"/>
  <c r="AR102" i="1"/>
  <c r="AR99" i="1" s="1"/>
  <c r="AJ102" i="1"/>
  <c r="AJ99" i="1" s="1"/>
  <c r="AB102" i="1"/>
  <c r="AB99" i="1" s="1"/>
  <c r="T102" i="1"/>
  <c r="T99" i="1" s="1"/>
  <c r="D105" i="1" l="1"/>
  <c r="DH104" i="1"/>
  <c r="CZ104" i="1"/>
  <c r="CR104" i="1"/>
  <c r="CJ104" i="1"/>
  <c r="CB104" i="1"/>
  <c r="BT104" i="1"/>
  <c r="BL104" i="1"/>
  <c r="BD104" i="1"/>
  <c r="AV104" i="1"/>
  <c r="AN104" i="1"/>
  <c r="AF104" i="1"/>
  <c r="X104" i="1"/>
  <c r="P104" i="1"/>
  <c r="DN104" i="1"/>
  <c r="DF104" i="1"/>
  <c r="CX104" i="1"/>
  <c r="CP104" i="1"/>
  <c r="CH104" i="1"/>
  <c r="BZ104" i="1"/>
  <c r="BR104" i="1"/>
  <c r="BJ104" i="1"/>
  <c r="BB104" i="1"/>
  <c r="AT104" i="1"/>
  <c r="AL104" i="1"/>
  <c r="AD104" i="1"/>
  <c r="V104" i="1"/>
  <c r="N104" i="1"/>
  <c r="DL104" i="1"/>
  <c r="DD104" i="1"/>
  <c r="CV104" i="1"/>
  <c r="CN104" i="1"/>
  <c r="CF104" i="1"/>
  <c r="BX104" i="1"/>
  <c r="BP104" i="1"/>
  <c r="BH104" i="1"/>
  <c r="AZ104" i="1"/>
  <c r="AR104" i="1"/>
  <c r="AJ104" i="1"/>
  <c r="AB104" i="1"/>
  <c r="T104" i="1"/>
  <c r="DJ104" i="1"/>
  <c r="DB104" i="1"/>
  <c r="CT104" i="1"/>
  <c r="CL104" i="1"/>
  <c r="CD104" i="1"/>
  <c r="BV104" i="1"/>
  <c r="BN104" i="1"/>
  <c r="BF104" i="1"/>
  <c r="AX104" i="1"/>
  <c r="AP104" i="1"/>
  <c r="AH104" i="1"/>
  <c r="Z104" i="1"/>
  <c r="R104" i="1"/>
  <c r="DP102" i="1"/>
  <c r="DP99" i="1" s="1"/>
  <c r="N99" i="1"/>
  <c r="DL105" i="1" l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DJ105" i="1"/>
  <c r="DB105" i="1"/>
  <c r="CT105" i="1"/>
  <c r="CL105" i="1"/>
  <c r="CD105" i="1"/>
  <c r="BV105" i="1"/>
  <c r="BN105" i="1"/>
  <c r="BF105" i="1"/>
  <c r="AX105" i="1"/>
  <c r="AP105" i="1"/>
  <c r="AH105" i="1"/>
  <c r="Z105" i="1"/>
  <c r="R105" i="1"/>
  <c r="D106" i="1"/>
  <c r="DH105" i="1"/>
  <c r="CZ105" i="1"/>
  <c r="CR105" i="1"/>
  <c r="CJ105" i="1"/>
  <c r="CB105" i="1"/>
  <c r="BT105" i="1"/>
  <c r="BL105" i="1"/>
  <c r="BD105" i="1"/>
  <c r="AV105" i="1"/>
  <c r="AN105" i="1"/>
  <c r="AF105" i="1"/>
  <c r="X105" i="1"/>
  <c r="P105" i="1"/>
  <c r="DN105" i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N105" i="1"/>
  <c r="DP105" i="1" s="1"/>
  <c r="DP104" i="1"/>
  <c r="D107" i="1" l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N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N106" i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L107" i="1" l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108" i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N107" i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N107" i="1"/>
  <c r="DP106" i="1"/>
  <c r="DP107" i="1" l="1"/>
  <c r="D109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N108" i="1"/>
  <c r="DF108" i="1"/>
  <c r="CX108" i="1"/>
  <c r="CP108" i="1"/>
  <c r="CH108" i="1"/>
  <c r="BZ108" i="1"/>
  <c r="BR108" i="1"/>
  <c r="BJ108" i="1"/>
  <c r="BB108" i="1"/>
  <c r="AT108" i="1"/>
  <c r="AL108" i="1"/>
  <c r="AD108" i="1"/>
  <c r="V108" i="1"/>
  <c r="N108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DL109" i="1" l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D110" i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N109" i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N109" i="1"/>
  <c r="DP109" i="1" s="1"/>
  <c r="DP108" i="1"/>
  <c r="D348" i="1" l="1"/>
  <c r="D111" i="1"/>
  <c r="DH110" i="1"/>
  <c r="CZ110" i="1"/>
  <c r="CR110" i="1"/>
  <c r="CJ110" i="1"/>
  <c r="CB110" i="1"/>
  <c r="BT110" i="1"/>
  <c r="BL110" i="1"/>
  <c r="BD110" i="1"/>
  <c r="AV110" i="1"/>
  <c r="AN110" i="1"/>
  <c r="AF110" i="1"/>
  <c r="X110" i="1"/>
  <c r="P110" i="1"/>
  <c r="DN110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N110" i="1"/>
  <c r="DL110" i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L111" i="1" l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N111" i="1"/>
  <c r="DF111" i="1"/>
  <c r="CX111" i="1"/>
  <c r="CP111" i="1"/>
  <c r="CH111" i="1"/>
  <c r="BZ111" i="1"/>
  <c r="BR111" i="1"/>
  <c r="BJ111" i="1"/>
  <c r="BB111" i="1"/>
  <c r="AT111" i="1"/>
  <c r="AL111" i="1"/>
  <c r="AD111" i="1"/>
  <c r="V111" i="1"/>
  <c r="N111" i="1"/>
  <c r="DP111" i="1" s="1"/>
  <c r="DP110" i="1"/>
  <c r="DH348" i="1"/>
  <c r="CZ348" i="1"/>
  <c r="CR348" i="1"/>
  <c r="CJ348" i="1"/>
  <c r="CB348" i="1"/>
  <c r="BT348" i="1"/>
  <c r="BL348" i="1"/>
  <c r="BD348" i="1"/>
  <c r="AV348" i="1"/>
  <c r="AN348" i="1"/>
  <c r="AF348" i="1"/>
  <c r="X348" i="1"/>
  <c r="P348" i="1"/>
  <c r="DN348" i="1"/>
  <c r="DF348" i="1"/>
  <c r="CX348" i="1"/>
  <c r="CP348" i="1"/>
  <c r="CH348" i="1"/>
  <c r="BZ348" i="1"/>
  <c r="BR348" i="1"/>
  <c r="BJ348" i="1"/>
  <c r="BB348" i="1"/>
  <c r="AT348" i="1"/>
  <c r="AL348" i="1"/>
  <c r="AD348" i="1"/>
  <c r="V348" i="1"/>
  <c r="N348" i="1"/>
  <c r="DD348" i="1"/>
  <c r="CN348" i="1"/>
  <c r="BX348" i="1"/>
  <c r="BH348" i="1"/>
  <c r="AR348" i="1"/>
  <c r="AB348" i="1"/>
  <c r="DB348" i="1"/>
  <c r="CL348" i="1"/>
  <c r="BV348" i="1"/>
  <c r="BF348" i="1"/>
  <c r="AP348" i="1"/>
  <c r="Z348" i="1"/>
  <c r="DJ348" i="1"/>
  <c r="CD348" i="1"/>
  <c r="AX348" i="1"/>
  <c r="R348" i="1"/>
  <c r="CV348" i="1"/>
  <c r="BP348" i="1"/>
  <c r="AJ348" i="1"/>
  <c r="DL348" i="1"/>
  <c r="AZ348" i="1"/>
  <c r="CF348" i="1"/>
  <c r="T348" i="1"/>
  <c r="AH348" i="1"/>
  <c r="CT348" i="1"/>
  <c r="BN348" i="1"/>
  <c r="D112" i="1"/>
  <c r="DP348" i="1" l="1"/>
  <c r="DJ112" i="1"/>
  <c r="DB112" i="1"/>
  <c r="CT112" i="1"/>
  <c r="CL112" i="1"/>
  <c r="CD112" i="1"/>
  <c r="BV112" i="1"/>
  <c r="BN112" i="1"/>
  <c r="BF112" i="1"/>
  <c r="AX112" i="1"/>
  <c r="AP112" i="1"/>
  <c r="AH112" i="1"/>
  <c r="Z112" i="1"/>
  <c r="R112" i="1"/>
  <c r="D113" i="1"/>
  <c r="DH112" i="1"/>
  <c r="CZ112" i="1"/>
  <c r="CR112" i="1"/>
  <c r="CJ112" i="1"/>
  <c r="CB112" i="1"/>
  <c r="BT112" i="1"/>
  <c r="BL112" i="1"/>
  <c r="BD112" i="1"/>
  <c r="AV112" i="1"/>
  <c r="AN112" i="1"/>
  <c r="AF112" i="1"/>
  <c r="X112" i="1"/>
  <c r="P112" i="1"/>
  <c r="DN112" i="1"/>
  <c r="DF112" i="1"/>
  <c r="CX112" i="1"/>
  <c r="CP112" i="1"/>
  <c r="CH112" i="1"/>
  <c r="BZ112" i="1"/>
  <c r="BR112" i="1"/>
  <c r="BJ112" i="1"/>
  <c r="BB112" i="1"/>
  <c r="AT112" i="1"/>
  <c r="AL112" i="1"/>
  <c r="AD112" i="1"/>
  <c r="V112" i="1"/>
  <c r="N112" i="1"/>
  <c r="DL112" i="1"/>
  <c r="DD112" i="1"/>
  <c r="CV112" i="1"/>
  <c r="CN112" i="1"/>
  <c r="CF112" i="1"/>
  <c r="BX112" i="1"/>
  <c r="BP112" i="1"/>
  <c r="BH112" i="1"/>
  <c r="AZ112" i="1"/>
  <c r="AR112" i="1"/>
  <c r="AJ112" i="1"/>
  <c r="AB112" i="1"/>
  <c r="T112" i="1"/>
  <c r="DN113" i="1" l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N113" i="1"/>
  <c r="DL113" i="1"/>
  <c r="DD113" i="1"/>
  <c r="CV113" i="1"/>
  <c r="CN113" i="1"/>
  <c r="CF113" i="1"/>
  <c r="BX113" i="1"/>
  <c r="BP113" i="1"/>
  <c r="BH113" i="1"/>
  <c r="AZ113" i="1"/>
  <c r="AR113" i="1"/>
  <c r="AJ113" i="1"/>
  <c r="AB113" i="1"/>
  <c r="T113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114" i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P112" i="1"/>
  <c r="DP113" i="1" l="1"/>
  <c r="DJ114" i="1"/>
  <c r="DB114" i="1"/>
  <c r="CT114" i="1"/>
  <c r="CL114" i="1"/>
  <c r="CD114" i="1"/>
  <c r="BV114" i="1"/>
  <c r="BN114" i="1"/>
  <c r="BF114" i="1"/>
  <c r="AX114" i="1"/>
  <c r="AP114" i="1"/>
  <c r="AH114" i="1"/>
  <c r="Z114" i="1"/>
  <c r="R114" i="1"/>
  <c r="D115" i="1"/>
  <c r="DH114" i="1"/>
  <c r="CZ114" i="1"/>
  <c r="CR114" i="1"/>
  <c r="CJ114" i="1"/>
  <c r="CB114" i="1"/>
  <c r="BT114" i="1"/>
  <c r="BL114" i="1"/>
  <c r="BD114" i="1"/>
  <c r="AV114" i="1"/>
  <c r="AN114" i="1"/>
  <c r="AF114" i="1"/>
  <c r="X114" i="1"/>
  <c r="P114" i="1"/>
  <c r="DN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N114" i="1"/>
  <c r="DL114" i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DN115" i="1" l="1"/>
  <c r="DF115" i="1"/>
  <c r="CX115" i="1"/>
  <c r="CP115" i="1"/>
  <c r="CH115" i="1"/>
  <c r="BZ115" i="1"/>
  <c r="BR115" i="1"/>
  <c r="BJ115" i="1"/>
  <c r="BB115" i="1"/>
  <c r="AT115" i="1"/>
  <c r="AL115" i="1"/>
  <c r="AD115" i="1"/>
  <c r="V115" i="1"/>
  <c r="N115" i="1"/>
  <c r="DL115" i="1"/>
  <c r="DD115" i="1"/>
  <c r="CV115" i="1"/>
  <c r="CN115" i="1"/>
  <c r="CF115" i="1"/>
  <c r="BX115" i="1"/>
  <c r="BP115" i="1"/>
  <c r="BH115" i="1"/>
  <c r="AZ115" i="1"/>
  <c r="AR115" i="1"/>
  <c r="AJ115" i="1"/>
  <c r="AB115" i="1"/>
  <c r="T115" i="1"/>
  <c r="DJ115" i="1"/>
  <c r="DB115" i="1"/>
  <c r="CT115" i="1"/>
  <c r="CL115" i="1"/>
  <c r="CD115" i="1"/>
  <c r="BV115" i="1"/>
  <c r="BN115" i="1"/>
  <c r="BF115" i="1"/>
  <c r="AX115" i="1"/>
  <c r="AP115" i="1"/>
  <c r="AH115" i="1"/>
  <c r="Z115" i="1"/>
  <c r="R115" i="1"/>
  <c r="D116" i="1"/>
  <c r="DH115" i="1"/>
  <c r="CZ115" i="1"/>
  <c r="CR115" i="1"/>
  <c r="CJ115" i="1"/>
  <c r="CB115" i="1"/>
  <c r="BT115" i="1"/>
  <c r="BL115" i="1"/>
  <c r="BD115" i="1"/>
  <c r="AV115" i="1"/>
  <c r="AN115" i="1"/>
  <c r="AF115" i="1"/>
  <c r="X115" i="1"/>
  <c r="P115" i="1"/>
  <c r="DP114" i="1"/>
  <c r="DP115" i="1" l="1"/>
  <c r="DJ116" i="1"/>
  <c r="DB116" i="1"/>
  <c r="CT116" i="1"/>
  <c r="CL116" i="1"/>
  <c r="CD116" i="1"/>
  <c r="BV116" i="1"/>
  <c r="BN116" i="1"/>
  <c r="BF116" i="1"/>
  <c r="AX116" i="1"/>
  <c r="AP116" i="1"/>
  <c r="AH116" i="1"/>
  <c r="Z116" i="1"/>
  <c r="R116" i="1"/>
  <c r="D117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N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N116" i="1"/>
  <c r="DL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DN117" i="1" l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N117" i="1"/>
  <c r="DL117" i="1"/>
  <c r="DD117" i="1"/>
  <c r="CV117" i="1"/>
  <c r="CN117" i="1"/>
  <c r="CF117" i="1"/>
  <c r="BX117" i="1"/>
  <c r="BP117" i="1"/>
  <c r="BH117" i="1"/>
  <c r="AZ117" i="1"/>
  <c r="AR117" i="1"/>
  <c r="AJ117" i="1"/>
  <c r="AB117" i="1"/>
  <c r="T117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D118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DP116" i="1"/>
  <c r="DP117" i="1" l="1"/>
  <c r="DJ118" i="1"/>
  <c r="DB118" i="1"/>
  <c r="CT118" i="1"/>
  <c r="CL118" i="1"/>
  <c r="CD118" i="1"/>
  <c r="BV118" i="1"/>
  <c r="BN118" i="1"/>
  <c r="BF118" i="1"/>
  <c r="AX118" i="1"/>
  <c r="AP118" i="1"/>
  <c r="AH118" i="1"/>
  <c r="Z118" i="1"/>
  <c r="R118" i="1"/>
  <c r="D119" i="1"/>
  <c r="DH118" i="1"/>
  <c r="CZ118" i="1"/>
  <c r="CR118" i="1"/>
  <c r="CJ118" i="1"/>
  <c r="CB118" i="1"/>
  <c r="BT118" i="1"/>
  <c r="BL118" i="1"/>
  <c r="BD118" i="1"/>
  <c r="AV118" i="1"/>
  <c r="AN118" i="1"/>
  <c r="AF118" i="1"/>
  <c r="X118" i="1"/>
  <c r="P118" i="1"/>
  <c r="DN118" i="1"/>
  <c r="DF118" i="1"/>
  <c r="CX118" i="1"/>
  <c r="CP118" i="1"/>
  <c r="CH118" i="1"/>
  <c r="BZ118" i="1"/>
  <c r="BR118" i="1"/>
  <c r="BJ118" i="1"/>
  <c r="BB118" i="1"/>
  <c r="AT118" i="1"/>
  <c r="AL118" i="1"/>
  <c r="AD118" i="1"/>
  <c r="V118" i="1"/>
  <c r="N118" i="1"/>
  <c r="DL118" i="1"/>
  <c r="DD118" i="1"/>
  <c r="CV118" i="1"/>
  <c r="CN118" i="1"/>
  <c r="CF118" i="1"/>
  <c r="BX118" i="1"/>
  <c r="BP118" i="1"/>
  <c r="BH118" i="1"/>
  <c r="AZ118" i="1"/>
  <c r="AR118" i="1"/>
  <c r="AJ118" i="1"/>
  <c r="AB118" i="1"/>
  <c r="T118" i="1"/>
  <c r="DN119" i="1" l="1"/>
  <c r="DN103" i="1" s="1"/>
  <c r="DF119" i="1"/>
  <c r="DF103" i="1" s="1"/>
  <c r="CX119" i="1"/>
  <c r="CX103" i="1" s="1"/>
  <c r="CP119" i="1"/>
  <c r="CP103" i="1" s="1"/>
  <c r="CH119" i="1"/>
  <c r="CH103" i="1" s="1"/>
  <c r="BZ119" i="1"/>
  <c r="BZ103" i="1" s="1"/>
  <c r="BR119" i="1"/>
  <c r="BR103" i="1" s="1"/>
  <c r="BJ119" i="1"/>
  <c r="BJ103" i="1" s="1"/>
  <c r="BB119" i="1"/>
  <c r="BB103" i="1" s="1"/>
  <c r="AT119" i="1"/>
  <c r="AT103" i="1" s="1"/>
  <c r="AL119" i="1"/>
  <c r="AL103" i="1" s="1"/>
  <c r="AD119" i="1"/>
  <c r="AD103" i="1" s="1"/>
  <c r="V119" i="1"/>
  <c r="V103" i="1" s="1"/>
  <c r="N119" i="1"/>
  <c r="DL119" i="1"/>
  <c r="DL103" i="1" s="1"/>
  <c r="DD119" i="1"/>
  <c r="DD103" i="1" s="1"/>
  <c r="CV119" i="1"/>
  <c r="CV103" i="1" s="1"/>
  <c r="CN119" i="1"/>
  <c r="CN103" i="1" s="1"/>
  <c r="CF119" i="1"/>
  <c r="CF103" i="1" s="1"/>
  <c r="BX119" i="1"/>
  <c r="BX103" i="1" s="1"/>
  <c r="BP119" i="1"/>
  <c r="BP103" i="1" s="1"/>
  <c r="BH119" i="1"/>
  <c r="BH103" i="1" s="1"/>
  <c r="AZ119" i="1"/>
  <c r="AZ103" i="1" s="1"/>
  <c r="AR119" i="1"/>
  <c r="AR103" i="1" s="1"/>
  <c r="AJ119" i="1"/>
  <c r="AJ103" i="1" s="1"/>
  <c r="AB119" i="1"/>
  <c r="AB103" i="1" s="1"/>
  <c r="T119" i="1"/>
  <c r="T103" i="1" s="1"/>
  <c r="DJ119" i="1"/>
  <c r="DJ103" i="1" s="1"/>
  <c r="DB119" i="1"/>
  <c r="DB103" i="1" s="1"/>
  <c r="CT119" i="1"/>
  <c r="CT103" i="1" s="1"/>
  <c r="CL119" i="1"/>
  <c r="CL103" i="1" s="1"/>
  <c r="CD119" i="1"/>
  <c r="CD103" i="1" s="1"/>
  <c r="BV119" i="1"/>
  <c r="BV103" i="1" s="1"/>
  <c r="BN119" i="1"/>
  <c r="BN103" i="1" s="1"/>
  <c r="BF119" i="1"/>
  <c r="BF103" i="1" s="1"/>
  <c r="AX119" i="1"/>
  <c r="AX103" i="1" s="1"/>
  <c r="AP119" i="1"/>
  <c r="AP103" i="1" s="1"/>
  <c r="AH119" i="1"/>
  <c r="AH103" i="1" s="1"/>
  <c r="Z119" i="1"/>
  <c r="Z103" i="1" s="1"/>
  <c r="R119" i="1"/>
  <c r="R103" i="1" s="1"/>
  <c r="D120" i="1"/>
  <c r="D121" i="1" s="1"/>
  <c r="DH119" i="1"/>
  <c r="DH103" i="1" s="1"/>
  <c r="CZ119" i="1"/>
  <c r="CZ103" i="1" s="1"/>
  <c r="CR119" i="1"/>
  <c r="CR103" i="1" s="1"/>
  <c r="CJ119" i="1"/>
  <c r="CJ103" i="1" s="1"/>
  <c r="CB119" i="1"/>
  <c r="CB103" i="1" s="1"/>
  <c r="BT119" i="1"/>
  <c r="BT103" i="1" s="1"/>
  <c r="BL119" i="1"/>
  <c r="BL103" i="1" s="1"/>
  <c r="BD119" i="1"/>
  <c r="BD103" i="1" s="1"/>
  <c r="AV119" i="1"/>
  <c r="AV103" i="1" s="1"/>
  <c r="AN119" i="1"/>
  <c r="AN103" i="1" s="1"/>
  <c r="AF119" i="1"/>
  <c r="AF103" i="1" s="1"/>
  <c r="X119" i="1"/>
  <c r="X103" i="1" s="1"/>
  <c r="P119" i="1"/>
  <c r="P103" i="1" s="1"/>
  <c r="DP118" i="1"/>
  <c r="DP119" i="1" l="1"/>
  <c r="DP103" i="1" s="1"/>
  <c r="N103" i="1"/>
  <c r="DL121" i="1"/>
  <c r="DD121" i="1"/>
  <c r="CV121" i="1"/>
  <c r="CN121" i="1"/>
  <c r="CF121" i="1"/>
  <c r="BX121" i="1"/>
  <c r="BP121" i="1"/>
  <c r="BH121" i="1"/>
  <c r="AZ121" i="1"/>
  <c r="AR121" i="1"/>
  <c r="AJ121" i="1"/>
  <c r="AB121" i="1"/>
  <c r="T121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D122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N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N121" i="1"/>
  <c r="D123" i="1" l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N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N122" i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P121" i="1"/>
  <c r="DJ123" i="1" l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D124" i="1"/>
  <c r="DH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N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L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N123" i="1"/>
  <c r="DP122" i="1"/>
  <c r="DP123" i="1" l="1"/>
  <c r="DN124" i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N124" i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125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P124" i="1" l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126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N125" i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N125" i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DN126" i="1" l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N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127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P125" i="1"/>
  <c r="DP126" i="1" l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128" i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N127" i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N127" i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DN128" i="1" l="1"/>
  <c r="DF128" i="1"/>
  <c r="CX128" i="1"/>
  <c r="CP128" i="1"/>
  <c r="CH128" i="1"/>
  <c r="BZ128" i="1"/>
  <c r="BR128" i="1"/>
  <c r="BJ128" i="1"/>
  <c r="BB128" i="1"/>
  <c r="AT128" i="1"/>
  <c r="AL128" i="1"/>
  <c r="AD128" i="1"/>
  <c r="V128" i="1"/>
  <c r="N128" i="1"/>
  <c r="DL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D129" i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DP127" i="1"/>
  <c r="DP128" i="1" l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130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N129" i="1"/>
  <c r="DF129" i="1"/>
  <c r="CX129" i="1"/>
  <c r="CP129" i="1"/>
  <c r="CH129" i="1"/>
  <c r="BZ129" i="1"/>
  <c r="BR129" i="1"/>
  <c r="BJ129" i="1"/>
  <c r="BB129" i="1"/>
  <c r="AT129" i="1"/>
  <c r="AL129" i="1"/>
  <c r="AD129" i="1"/>
  <c r="V129" i="1"/>
  <c r="N129" i="1"/>
  <c r="DL129" i="1"/>
  <c r="DD129" i="1"/>
  <c r="CV129" i="1"/>
  <c r="CN129" i="1"/>
  <c r="CF129" i="1"/>
  <c r="BX129" i="1"/>
  <c r="BP129" i="1"/>
  <c r="BH129" i="1"/>
  <c r="AZ129" i="1"/>
  <c r="AR129" i="1"/>
  <c r="AJ129" i="1"/>
  <c r="AB129" i="1"/>
  <c r="T129" i="1"/>
  <c r="DN130" i="1" l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N130" i="1"/>
  <c r="DL130" i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DJ130" i="1"/>
  <c r="DB130" i="1"/>
  <c r="CT130" i="1"/>
  <c r="CL130" i="1"/>
  <c r="CD130" i="1"/>
  <c r="BV130" i="1"/>
  <c r="BN130" i="1"/>
  <c r="BF130" i="1"/>
  <c r="AX130" i="1"/>
  <c r="AP130" i="1"/>
  <c r="AH130" i="1"/>
  <c r="Z130" i="1"/>
  <c r="R130" i="1"/>
  <c r="D131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DP129" i="1"/>
  <c r="DP130" i="1" l="1"/>
  <c r="DJ131" i="1"/>
  <c r="DB131" i="1"/>
  <c r="CT131" i="1"/>
  <c r="CL131" i="1"/>
  <c r="CD131" i="1"/>
  <c r="BV131" i="1"/>
  <c r="BN131" i="1"/>
  <c r="BF131" i="1"/>
  <c r="AX131" i="1"/>
  <c r="AP131" i="1"/>
  <c r="AH131" i="1"/>
  <c r="Z131" i="1"/>
  <c r="R131" i="1"/>
  <c r="D132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N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N131" i="1"/>
  <c r="DL131" i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DN132" i="1" l="1"/>
  <c r="DN120" i="1" s="1"/>
  <c r="DF132" i="1"/>
  <c r="DF120" i="1" s="1"/>
  <c r="CX132" i="1"/>
  <c r="CX120" i="1" s="1"/>
  <c r="CP132" i="1"/>
  <c r="CP120" i="1" s="1"/>
  <c r="CH132" i="1"/>
  <c r="CH120" i="1" s="1"/>
  <c r="BZ132" i="1"/>
  <c r="BZ120" i="1" s="1"/>
  <c r="BR132" i="1"/>
  <c r="BR120" i="1" s="1"/>
  <c r="BJ132" i="1"/>
  <c r="BJ120" i="1" s="1"/>
  <c r="BB132" i="1"/>
  <c r="BB120" i="1" s="1"/>
  <c r="AT132" i="1"/>
  <c r="AT120" i="1" s="1"/>
  <c r="AL132" i="1"/>
  <c r="AL120" i="1" s="1"/>
  <c r="AD132" i="1"/>
  <c r="AD120" i="1" s="1"/>
  <c r="V132" i="1"/>
  <c r="V120" i="1" s="1"/>
  <c r="N132" i="1"/>
  <c r="DL132" i="1"/>
  <c r="DL120" i="1" s="1"/>
  <c r="DD132" i="1"/>
  <c r="DD120" i="1" s="1"/>
  <c r="CV132" i="1"/>
  <c r="CV120" i="1" s="1"/>
  <c r="CN132" i="1"/>
  <c r="CN120" i="1" s="1"/>
  <c r="CF132" i="1"/>
  <c r="CF120" i="1" s="1"/>
  <c r="BX132" i="1"/>
  <c r="BX120" i="1" s="1"/>
  <c r="BP132" i="1"/>
  <c r="BP120" i="1" s="1"/>
  <c r="BH132" i="1"/>
  <c r="BH120" i="1" s="1"/>
  <c r="AZ132" i="1"/>
  <c r="AZ120" i="1" s="1"/>
  <c r="AR132" i="1"/>
  <c r="AR120" i="1" s="1"/>
  <c r="AJ132" i="1"/>
  <c r="AJ120" i="1" s="1"/>
  <c r="AB132" i="1"/>
  <c r="AB120" i="1" s="1"/>
  <c r="T132" i="1"/>
  <c r="T120" i="1" s="1"/>
  <c r="DJ132" i="1"/>
  <c r="DJ120" i="1" s="1"/>
  <c r="DB132" i="1"/>
  <c r="DB120" i="1" s="1"/>
  <c r="CT132" i="1"/>
  <c r="CT120" i="1" s="1"/>
  <c r="CL132" i="1"/>
  <c r="CL120" i="1" s="1"/>
  <c r="CD132" i="1"/>
  <c r="CD120" i="1" s="1"/>
  <c r="BV132" i="1"/>
  <c r="BV120" i="1" s="1"/>
  <c r="BN132" i="1"/>
  <c r="BN120" i="1" s="1"/>
  <c r="BF132" i="1"/>
  <c r="BF120" i="1" s="1"/>
  <c r="AX132" i="1"/>
  <c r="AX120" i="1" s="1"/>
  <c r="AP132" i="1"/>
  <c r="AP120" i="1" s="1"/>
  <c r="AH132" i="1"/>
  <c r="AH120" i="1" s="1"/>
  <c r="Z132" i="1"/>
  <c r="Z120" i="1" s="1"/>
  <c r="R132" i="1"/>
  <c r="R120" i="1" s="1"/>
  <c r="D133" i="1"/>
  <c r="D134" i="1" s="1"/>
  <c r="DH132" i="1"/>
  <c r="DH120" i="1" s="1"/>
  <c r="CZ132" i="1"/>
  <c r="CZ120" i="1" s="1"/>
  <c r="CR132" i="1"/>
  <c r="CR120" i="1" s="1"/>
  <c r="CJ132" i="1"/>
  <c r="CJ120" i="1" s="1"/>
  <c r="CB132" i="1"/>
  <c r="CB120" i="1" s="1"/>
  <c r="BT132" i="1"/>
  <c r="BT120" i="1" s="1"/>
  <c r="BL132" i="1"/>
  <c r="BL120" i="1" s="1"/>
  <c r="BD132" i="1"/>
  <c r="BD120" i="1" s="1"/>
  <c r="AV132" i="1"/>
  <c r="AV120" i="1" s="1"/>
  <c r="AN132" i="1"/>
  <c r="AN120" i="1" s="1"/>
  <c r="AF132" i="1"/>
  <c r="AF120" i="1" s="1"/>
  <c r="X132" i="1"/>
  <c r="X120" i="1" s="1"/>
  <c r="P132" i="1"/>
  <c r="P120" i="1" s="1"/>
  <c r="DP131" i="1"/>
  <c r="DP132" i="1" l="1"/>
  <c r="DP120" i="1" s="1"/>
  <c r="N120" i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135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N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N134" i="1"/>
  <c r="D136" i="1" l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N135" i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N135" i="1"/>
  <c r="DL135" i="1"/>
  <c r="DD135" i="1"/>
  <c r="CV135" i="1"/>
  <c r="CN135" i="1"/>
  <c r="CF135" i="1"/>
  <c r="BX135" i="1"/>
  <c r="BP135" i="1"/>
  <c r="BH135" i="1"/>
  <c r="AZ135" i="1"/>
  <c r="AR135" i="1"/>
  <c r="AJ135" i="1"/>
  <c r="AB135" i="1"/>
  <c r="T135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P134" i="1"/>
  <c r="DL136" i="1" l="1"/>
  <c r="DD136" i="1"/>
  <c r="CV136" i="1"/>
  <c r="CN136" i="1"/>
  <c r="CF136" i="1"/>
  <c r="BX136" i="1"/>
  <c r="BP136" i="1"/>
  <c r="BH136" i="1"/>
  <c r="AZ136" i="1"/>
  <c r="AR136" i="1"/>
  <c r="AJ136" i="1"/>
  <c r="AB136" i="1"/>
  <c r="T136" i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137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N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N136" i="1"/>
  <c r="DP135" i="1"/>
  <c r="D138" i="1" l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N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N137" i="1"/>
  <c r="DL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P136" i="1"/>
  <c r="DP137" i="1" l="1"/>
  <c r="DL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DJ138" i="1"/>
  <c r="DB138" i="1"/>
  <c r="CT138" i="1"/>
  <c r="CL138" i="1"/>
  <c r="CD138" i="1"/>
  <c r="BV138" i="1"/>
  <c r="BN138" i="1"/>
  <c r="BF138" i="1"/>
  <c r="AX138" i="1"/>
  <c r="AP138" i="1"/>
  <c r="AH138" i="1"/>
  <c r="Z138" i="1"/>
  <c r="R138" i="1"/>
  <c r="D139" i="1"/>
  <c r="DH138" i="1"/>
  <c r="CZ138" i="1"/>
  <c r="CR138" i="1"/>
  <c r="CJ138" i="1"/>
  <c r="CB138" i="1"/>
  <c r="BT138" i="1"/>
  <c r="BL138" i="1"/>
  <c r="BD138" i="1"/>
  <c r="AV138" i="1"/>
  <c r="AN138" i="1"/>
  <c r="AF138" i="1"/>
  <c r="X138" i="1"/>
  <c r="P138" i="1"/>
  <c r="DN138" i="1"/>
  <c r="DF138" i="1"/>
  <c r="CX138" i="1"/>
  <c r="CP138" i="1"/>
  <c r="CH138" i="1"/>
  <c r="BZ138" i="1"/>
  <c r="BR138" i="1"/>
  <c r="BJ138" i="1"/>
  <c r="BB138" i="1"/>
  <c r="AT138" i="1"/>
  <c r="AL138" i="1"/>
  <c r="AD138" i="1"/>
  <c r="V138" i="1"/>
  <c r="N138" i="1"/>
  <c r="DP138" i="1" l="1"/>
  <c r="D140" i="1"/>
  <c r="DH139" i="1"/>
  <c r="CZ139" i="1"/>
  <c r="CR139" i="1"/>
  <c r="CJ139" i="1"/>
  <c r="CB139" i="1"/>
  <c r="BT139" i="1"/>
  <c r="BL139" i="1"/>
  <c r="BD139" i="1"/>
  <c r="AV139" i="1"/>
  <c r="AN139" i="1"/>
  <c r="AF139" i="1"/>
  <c r="X139" i="1"/>
  <c r="P139" i="1"/>
  <c r="DN139" i="1"/>
  <c r="DF139" i="1"/>
  <c r="CX139" i="1"/>
  <c r="CP139" i="1"/>
  <c r="CH139" i="1"/>
  <c r="BZ139" i="1"/>
  <c r="BR139" i="1"/>
  <c r="BJ139" i="1"/>
  <c r="BB139" i="1"/>
  <c r="AT139" i="1"/>
  <c r="AL139" i="1"/>
  <c r="AD139" i="1"/>
  <c r="V139" i="1"/>
  <c r="N139" i="1"/>
  <c r="DL139" i="1"/>
  <c r="DD139" i="1"/>
  <c r="CV139" i="1"/>
  <c r="CN139" i="1"/>
  <c r="CF139" i="1"/>
  <c r="BX139" i="1"/>
  <c r="BP139" i="1"/>
  <c r="BH139" i="1"/>
  <c r="AZ139" i="1"/>
  <c r="AR139" i="1"/>
  <c r="AJ139" i="1"/>
  <c r="AB139" i="1"/>
  <c r="T139" i="1"/>
  <c r="DJ139" i="1"/>
  <c r="DB139" i="1"/>
  <c r="CT139" i="1"/>
  <c r="CL139" i="1"/>
  <c r="CD139" i="1"/>
  <c r="BV139" i="1"/>
  <c r="BN139" i="1"/>
  <c r="BF139" i="1"/>
  <c r="AX139" i="1"/>
  <c r="AP139" i="1"/>
  <c r="AH139" i="1"/>
  <c r="Z139" i="1"/>
  <c r="R139" i="1"/>
  <c r="DL140" i="1" l="1"/>
  <c r="DL133" i="1" s="1"/>
  <c r="DD140" i="1"/>
  <c r="DD133" i="1" s="1"/>
  <c r="CV140" i="1"/>
  <c r="CV133" i="1" s="1"/>
  <c r="CN140" i="1"/>
  <c r="CN133" i="1" s="1"/>
  <c r="CF140" i="1"/>
  <c r="CF133" i="1" s="1"/>
  <c r="BX140" i="1"/>
  <c r="BX133" i="1" s="1"/>
  <c r="BP140" i="1"/>
  <c r="BP133" i="1" s="1"/>
  <c r="BH140" i="1"/>
  <c r="BH133" i="1" s="1"/>
  <c r="AZ140" i="1"/>
  <c r="AZ133" i="1" s="1"/>
  <c r="AR140" i="1"/>
  <c r="AR133" i="1" s="1"/>
  <c r="AJ140" i="1"/>
  <c r="AJ133" i="1" s="1"/>
  <c r="AB140" i="1"/>
  <c r="AB133" i="1" s="1"/>
  <c r="T140" i="1"/>
  <c r="T133" i="1" s="1"/>
  <c r="DJ140" i="1"/>
  <c r="DJ133" i="1" s="1"/>
  <c r="DB140" i="1"/>
  <c r="DB133" i="1" s="1"/>
  <c r="CT140" i="1"/>
  <c r="CT133" i="1" s="1"/>
  <c r="CL140" i="1"/>
  <c r="CL133" i="1" s="1"/>
  <c r="CD140" i="1"/>
  <c r="CD133" i="1" s="1"/>
  <c r="BV140" i="1"/>
  <c r="BV133" i="1" s="1"/>
  <c r="BN140" i="1"/>
  <c r="BN133" i="1" s="1"/>
  <c r="BF140" i="1"/>
  <c r="BF133" i="1" s="1"/>
  <c r="AX140" i="1"/>
  <c r="AX133" i="1" s="1"/>
  <c r="AP140" i="1"/>
  <c r="AP133" i="1" s="1"/>
  <c r="AH140" i="1"/>
  <c r="AH133" i="1" s="1"/>
  <c r="Z140" i="1"/>
  <c r="Z133" i="1" s="1"/>
  <c r="R140" i="1"/>
  <c r="R133" i="1" s="1"/>
  <c r="D141" i="1"/>
  <c r="D142" i="1" s="1"/>
  <c r="DH140" i="1"/>
  <c r="DH133" i="1" s="1"/>
  <c r="CZ140" i="1"/>
  <c r="CZ133" i="1" s="1"/>
  <c r="CR140" i="1"/>
  <c r="CR133" i="1" s="1"/>
  <c r="CJ140" i="1"/>
  <c r="CJ133" i="1" s="1"/>
  <c r="CB140" i="1"/>
  <c r="CB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DN140" i="1"/>
  <c r="DN133" i="1" s="1"/>
  <c r="DF140" i="1"/>
  <c r="DF133" i="1" s="1"/>
  <c r="CX140" i="1"/>
  <c r="CX133" i="1" s="1"/>
  <c r="CP140" i="1"/>
  <c r="CP133" i="1" s="1"/>
  <c r="CH140" i="1"/>
  <c r="CH133" i="1" s="1"/>
  <c r="BZ140" i="1"/>
  <c r="BZ133" i="1" s="1"/>
  <c r="BR140" i="1"/>
  <c r="BR133" i="1" s="1"/>
  <c r="BJ140" i="1"/>
  <c r="BJ133" i="1" s="1"/>
  <c r="BB140" i="1"/>
  <c r="BB133" i="1" s="1"/>
  <c r="AT140" i="1"/>
  <c r="AT133" i="1" s="1"/>
  <c r="AL140" i="1"/>
  <c r="AL133" i="1" s="1"/>
  <c r="AD140" i="1"/>
  <c r="AD133" i="1" s="1"/>
  <c r="V140" i="1"/>
  <c r="V133" i="1" s="1"/>
  <c r="N140" i="1"/>
  <c r="DP139" i="1"/>
  <c r="DP140" i="1" l="1"/>
  <c r="DP133" i="1" s="1"/>
  <c r="DJ142" i="1"/>
  <c r="DB142" i="1"/>
  <c r="CT142" i="1"/>
  <c r="CL142" i="1"/>
  <c r="CD142" i="1"/>
  <c r="BV142" i="1"/>
  <c r="BN142" i="1"/>
  <c r="BF142" i="1"/>
  <c r="AX142" i="1"/>
  <c r="AP142" i="1"/>
  <c r="AH142" i="1"/>
  <c r="Z142" i="1"/>
  <c r="R142" i="1"/>
  <c r="D143" i="1"/>
  <c r="DH142" i="1"/>
  <c r="CZ142" i="1"/>
  <c r="CR142" i="1"/>
  <c r="CJ142" i="1"/>
  <c r="CB142" i="1"/>
  <c r="BT142" i="1"/>
  <c r="BL142" i="1"/>
  <c r="BD142" i="1"/>
  <c r="AV142" i="1"/>
  <c r="AN142" i="1"/>
  <c r="AF142" i="1"/>
  <c r="X142" i="1"/>
  <c r="P142" i="1"/>
  <c r="DN142" i="1"/>
  <c r="DF142" i="1"/>
  <c r="CX142" i="1"/>
  <c r="CP142" i="1"/>
  <c r="CH142" i="1"/>
  <c r="BZ142" i="1"/>
  <c r="BR142" i="1"/>
  <c r="BJ142" i="1"/>
  <c r="BB142" i="1"/>
  <c r="AT142" i="1"/>
  <c r="AL142" i="1"/>
  <c r="AD142" i="1"/>
  <c r="V142" i="1"/>
  <c r="N142" i="1"/>
  <c r="DL142" i="1"/>
  <c r="DD142" i="1"/>
  <c r="CV142" i="1"/>
  <c r="CN142" i="1"/>
  <c r="CF142" i="1"/>
  <c r="BX142" i="1"/>
  <c r="BP142" i="1"/>
  <c r="BH142" i="1"/>
  <c r="AZ142" i="1"/>
  <c r="AR142" i="1"/>
  <c r="AJ142" i="1"/>
  <c r="AB142" i="1"/>
  <c r="T142" i="1"/>
  <c r="N133" i="1"/>
  <c r="DN143" i="1" l="1"/>
  <c r="DF143" i="1"/>
  <c r="CX143" i="1"/>
  <c r="CP143" i="1"/>
  <c r="CH143" i="1"/>
  <c r="BZ143" i="1"/>
  <c r="BR143" i="1"/>
  <c r="BJ143" i="1"/>
  <c r="BB143" i="1"/>
  <c r="AT143" i="1"/>
  <c r="AL143" i="1"/>
  <c r="AD143" i="1"/>
  <c r="V143" i="1"/>
  <c r="N143" i="1"/>
  <c r="DL143" i="1"/>
  <c r="DD143" i="1"/>
  <c r="CV143" i="1"/>
  <c r="CN143" i="1"/>
  <c r="CF143" i="1"/>
  <c r="BX143" i="1"/>
  <c r="BP143" i="1"/>
  <c r="BH143" i="1"/>
  <c r="AZ143" i="1"/>
  <c r="AR143" i="1"/>
  <c r="AJ143" i="1"/>
  <c r="AB143" i="1"/>
  <c r="T143" i="1"/>
  <c r="DJ143" i="1"/>
  <c r="DB143" i="1"/>
  <c r="CT143" i="1"/>
  <c r="CL143" i="1"/>
  <c r="CD143" i="1"/>
  <c r="BV143" i="1"/>
  <c r="BN143" i="1"/>
  <c r="BF143" i="1"/>
  <c r="AX143" i="1"/>
  <c r="AP143" i="1"/>
  <c r="AH143" i="1"/>
  <c r="Z143" i="1"/>
  <c r="R143" i="1"/>
  <c r="D144" i="1"/>
  <c r="DH143" i="1"/>
  <c r="CZ143" i="1"/>
  <c r="CR143" i="1"/>
  <c r="CJ143" i="1"/>
  <c r="CB143" i="1"/>
  <c r="BT143" i="1"/>
  <c r="BL143" i="1"/>
  <c r="BD143" i="1"/>
  <c r="AV143" i="1"/>
  <c r="AN143" i="1"/>
  <c r="AF143" i="1"/>
  <c r="X143" i="1"/>
  <c r="P143" i="1"/>
  <c r="DP142" i="1"/>
  <c r="DJ144" i="1" l="1"/>
  <c r="DJ141" i="1" s="1"/>
  <c r="DB144" i="1"/>
  <c r="DB141" i="1" s="1"/>
  <c r="CT144" i="1"/>
  <c r="CT141" i="1" s="1"/>
  <c r="CL144" i="1"/>
  <c r="CL141" i="1" s="1"/>
  <c r="CD144" i="1"/>
  <c r="CD141" i="1" s="1"/>
  <c r="BV144" i="1"/>
  <c r="BV141" i="1" s="1"/>
  <c r="BN144" i="1"/>
  <c r="BN141" i="1" s="1"/>
  <c r="BF144" i="1"/>
  <c r="BF141" i="1" s="1"/>
  <c r="AX144" i="1"/>
  <c r="AX141" i="1" s="1"/>
  <c r="AP144" i="1"/>
  <c r="AP141" i="1" s="1"/>
  <c r="AH144" i="1"/>
  <c r="AH141" i="1" s="1"/>
  <c r="Z144" i="1"/>
  <c r="Z141" i="1" s="1"/>
  <c r="R144" i="1"/>
  <c r="R141" i="1" s="1"/>
  <c r="D145" i="1"/>
  <c r="D146" i="1" s="1"/>
  <c r="DH144" i="1"/>
  <c r="DH141" i="1" s="1"/>
  <c r="CZ144" i="1"/>
  <c r="CZ141" i="1" s="1"/>
  <c r="CR144" i="1"/>
  <c r="CR141" i="1" s="1"/>
  <c r="CJ144" i="1"/>
  <c r="CJ141" i="1" s="1"/>
  <c r="CB144" i="1"/>
  <c r="CB141" i="1" s="1"/>
  <c r="BT144" i="1"/>
  <c r="BT141" i="1" s="1"/>
  <c r="BL144" i="1"/>
  <c r="BL141" i="1" s="1"/>
  <c r="BD144" i="1"/>
  <c r="BD141" i="1" s="1"/>
  <c r="AV144" i="1"/>
  <c r="AV141" i="1" s="1"/>
  <c r="AN144" i="1"/>
  <c r="AN141" i="1" s="1"/>
  <c r="AF144" i="1"/>
  <c r="AF141" i="1" s="1"/>
  <c r="X144" i="1"/>
  <c r="X141" i="1" s="1"/>
  <c r="P144" i="1"/>
  <c r="P141" i="1" s="1"/>
  <c r="DN144" i="1"/>
  <c r="DN141" i="1" s="1"/>
  <c r="DF144" i="1"/>
  <c r="DF141" i="1" s="1"/>
  <c r="CX144" i="1"/>
  <c r="CX141" i="1" s="1"/>
  <c r="CP144" i="1"/>
  <c r="CP141" i="1" s="1"/>
  <c r="CH144" i="1"/>
  <c r="CH141" i="1" s="1"/>
  <c r="BZ144" i="1"/>
  <c r="BZ141" i="1" s="1"/>
  <c r="BR144" i="1"/>
  <c r="BR141" i="1" s="1"/>
  <c r="BJ144" i="1"/>
  <c r="BJ141" i="1" s="1"/>
  <c r="BB144" i="1"/>
  <c r="BB141" i="1" s="1"/>
  <c r="AT144" i="1"/>
  <c r="AT141" i="1" s="1"/>
  <c r="AL144" i="1"/>
  <c r="AL141" i="1" s="1"/>
  <c r="AD144" i="1"/>
  <c r="AD141" i="1" s="1"/>
  <c r="V144" i="1"/>
  <c r="V141" i="1" s="1"/>
  <c r="N144" i="1"/>
  <c r="DL144" i="1"/>
  <c r="DL141" i="1" s="1"/>
  <c r="DD144" i="1"/>
  <c r="DD141" i="1" s="1"/>
  <c r="CV144" i="1"/>
  <c r="CV141" i="1" s="1"/>
  <c r="CN144" i="1"/>
  <c r="CN141" i="1" s="1"/>
  <c r="CF144" i="1"/>
  <c r="CF141" i="1" s="1"/>
  <c r="BX144" i="1"/>
  <c r="BX141" i="1" s="1"/>
  <c r="BP144" i="1"/>
  <c r="BP141" i="1" s="1"/>
  <c r="BH144" i="1"/>
  <c r="BH141" i="1" s="1"/>
  <c r="AZ144" i="1"/>
  <c r="AZ141" i="1" s="1"/>
  <c r="AR144" i="1"/>
  <c r="AR141" i="1" s="1"/>
  <c r="AJ144" i="1"/>
  <c r="AJ141" i="1" s="1"/>
  <c r="AB144" i="1"/>
  <c r="AB141" i="1" s="1"/>
  <c r="T144" i="1"/>
  <c r="T141" i="1" s="1"/>
  <c r="DP143" i="1"/>
  <c r="D147" i="1" l="1"/>
  <c r="DH146" i="1"/>
  <c r="CZ146" i="1"/>
  <c r="CR146" i="1"/>
  <c r="CJ146" i="1"/>
  <c r="CB146" i="1"/>
  <c r="BT146" i="1"/>
  <c r="BL146" i="1"/>
  <c r="BD146" i="1"/>
  <c r="DF146" i="1"/>
  <c r="CV146" i="1"/>
  <c r="CL146" i="1"/>
  <c r="BZ146" i="1"/>
  <c r="BP146" i="1"/>
  <c r="BF146" i="1"/>
  <c r="AV146" i="1"/>
  <c r="AN146" i="1"/>
  <c r="AF146" i="1"/>
  <c r="X146" i="1"/>
  <c r="P146" i="1"/>
  <c r="DN146" i="1"/>
  <c r="DD146" i="1"/>
  <c r="CT146" i="1"/>
  <c r="CH146" i="1"/>
  <c r="BX146" i="1"/>
  <c r="BN146" i="1"/>
  <c r="BB146" i="1"/>
  <c r="AT146" i="1"/>
  <c r="AL146" i="1"/>
  <c r="AD146" i="1"/>
  <c r="V146" i="1"/>
  <c r="N146" i="1"/>
  <c r="DL146" i="1"/>
  <c r="DB146" i="1"/>
  <c r="CP146" i="1"/>
  <c r="CF146" i="1"/>
  <c r="BV146" i="1"/>
  <c r="BJ146" i="1"/>
  <c r="AZ146" i="1"/>
  <c r="AR146" i="1"/>
  <c r="AJ146" i="1"/>
  <c r="AB146" i="1"/>
  <c r="T146" i="1"/>
  <c r="DJ146" i="1"/>
  <c r="CX146" i="1"/>
  <c r="CN146" i="1"/>
  <c r="CD146" i="1"/>
  <c r="BR146" i="1"/>
  <c r="BH146" i="1"/>
  <c r="AX146" i="1"/>
  <c r="AP146" i="1"/>
  <c r="AH146" i="1"/>
  <c r="Z146" i="1"/>
  <c r="R146" i="1"/>
  <c r="DP144" i="1"/>
  <c r="DP141" i="1" s="1"/>
  <c r="N141" i="1"/>
  <c r="DJ147" i="1" l="1"/>
  <c r="DB147" i="1"/>
  <c r="CT147" i="1"/>
  <c r="CL147" i="1"/>
  <c r="CD147" i="1"/>
  <c r="BV147" i="1"/>
  <c r="BN147" i="1"/>
  <c r="BF147" i="1"/>
  <c r="AX147" i="1"/>
  <c r="AP147" i="1"/>
  <c r="AH147" i="1"/>
  <c r="Z147" i="1"/>
  <c r="D149" i="1"/>
  <c r="DL147" i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CZ147" i="1"/>
  <c r="CJ147" i="1"/>
  <c r="BT147" i="1"/>
  <c r="BD147" i="1"/>
  <c r="AN147" i="1"/>
  <c r="X147" i="1"/>
  <c r="N147" i="1"/>
  <c r="DN147" i="1"/>
  <c r="CX147" i="1"/>
  <c r="CH147" i="1"/>
  <c r="BR147" i="1"/>
  <c r="BB147" i="1"/>
  <c r="AL147" i="1"/>
  <c r="V147" i="1"/>
  <c r="D148" i="1"/>
  <c r="DH147" i="1"/>
  <c r="CR147" i="1"/>
  <c r="CB147" i="1"/>
  <c r="BL147" i="1"/>
  <c r="AV147" i="1"/>
  <c r="AF147" i="1"/>
  <c r="R147" i="1"/>
  <c r="DF147" i="1"/>
  <c r="CP147" i="1"/>
  <c r="BZ147" i="1"/>
  <c r="BJ147" i="1"/>
  <c r="AT147" i="1"/>
  <c r="AD147" i="1"/>
  <c r="P147" i="1"/>
  <c r="DP146" i="1"/>
  <c r="DN148" i="1" l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N148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L148" i="1"/>
  <c r="CV148" i="1"/>
  <c r="CF148" i="1"/>
  <c r="BP148" i="1"/>
  <c r="AZ148" i="1"/>
  <c r="AJ148" i="1"/>
  <c r="T148" i="1"/>
  <c r="DJ148" i="1"/>
  <c r="CT148" i="1"/>
  <c r="CD148" i="1"/>
  <c r="BN148" i="1"/>
  <c r="AX148" i="1"/>
  <c r="AH148" i="1"/>
  <c r="R148" i="1"/>
  <c r="DD148" i="1"/>
  <c r="CN148" i="1"/>
  <c r="BX148" i="1"/>
  <c r="BH148" i="1"/>
  <c r="AR148" i="1"/>
  <c r="AB148" i="1"/>
  <c r="DB148" i="1"/>
  <c r="CL148" i="1"/>
  <c r="BV148" i="1"/>
  <c r="BF148" i="1"/>
  <c r="AP148" i="1"/>
  <c r="Z148" i="1"/>
  <c r="DP147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N149" i="1"/>
  <c r="DF149" i="1"/>
  <c r="CX149" i="1"/>
  <c r="CP149" i="1"/>
  <c r="CH149" i="1"/>
  <c r="BZ149" i="1"/>
  <c r="BR149" i="1"/>
  <c r="DL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CJ149" i="1"/>
  <c r="BJ149" i="1"/>
  <c r="AT149" i="1"/>
  <c r="AD149" i="1"/>
  <c r="N149" i="1"/>
  <c r="DH149" i="1"/>
  <c r="CB149" i="1"/>
  <c r="BD149" i="1"/>
  <c r="AN149" i="1"/>
  <c r="X149" i="1"/>
  <c r="CZ149" i="1"/>
  <c r="BT149" i="1"/>
  <c r="BB149" i="1"/>
  <c r="AL149" i="1"/>
  <c r="V149" i="1"/>
  <c r="D150" i="1"/>
  <c r="CR149" i="1"/>
  <c r="BL149" i="1"/>
  <c r="AV149" i="1"/>
  <c r="AF149" i="1"/>
  <c r="P149" i="1"/>
  <c r="DP148" i="1" l="1"/>
  <c r="DP149" i="1"/>
  <c r="DN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N150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151" i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CV150" i="1"/>
  <c r="BP150" i="1"/>
  <c r="AJ150" i="1"/>
  <c r="CN150" i="1"/>
  <c r="BH150" i="1"/>
  <c r="AB150" i="1"/>
  <c r="DL150" i="1"/>
  <c r="CF150" i="1"/>
  <c r="AZ150" i="1"/>
  <c r="T150" i="1"/>
  <c r="DD150" i="1"/>
  <c r="BX150" i="1"/>
  <c r="AR150" i="1"/>
  <c r="DJ151" i="1" l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N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N151" i="1"/>
  <c r="DL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CZ151" i="1"/>
  <c r="BT151" i="1"/>
  <c r="AN151" i="1"/>
  <c r="D152" i="1"/>
  <c r="CR151" i="1"/>
  <c r="BL151" i="1"/>
  <c r="AF151" i="1"/>
  <c r="CJ151" i="1"/>
  <c r="BD151" i="1"/>
  <c r="X151" i="1"/>
  <c r="DH151" i="1"/>
  <c r="CB151" i="1"/>
  <c r="AV151" i="1"/>
  <c r="P151" i="1"/>
  <c r="DP150" i="1"/>
  <c r="DP151" i="1" l="1"/>
  <c r="DN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N152" i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153" i="1"/>
  <c r="DH152" i="1"/>
  <c r="CZ152" i="1"/>
  <c r="CR152" i="1"/>
  <c r="CJ152" i="1"/>
  <c r="CB152" i="1"/>
  <c r="BT152" i="1"/>
  <c r="BL152" i="1"/>
  <c r="BD152" i="1"/>
  <c r="AV152" i="1"/>
  <c r="AN152" i="1"/>
  <c r="AF152" i="1"/>
  <c r="X152" i="1"/>
  <c r="P152" i="1"/>
  <c r="DL152" i="1"/>
  <c r="CF152" i="1"/>
  <c r="AZ152" i="1"/>
  <c r="T152" i="1"/>
  <c r="DD152" i="1"/>
  <c r="BX152" i="1"/>
  <c r="AR152" i="1"/>
  <c r="CV152" i="1"/>
  <c r="BP152" i="1"/>
  <c r="AJ152" i="1"/>
  <c r="D154" i="1"/>
  <c r="CN152" i="1"/>
  <c r="BH152" i="1"/>
  <c r="AB152" i="1"/>
  <c r="DN154" i="1" l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N154" i="1"/>
  <c r="DL154" i="1"/>
  <c r="DD154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155" i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CV154" i="1"/>
  <c r="BP154" i="1"/>
  <c r="AJ154" i="1"/>
  <c r="CN154" i="1"/>
  <c r="BH154" i="1"/>
  <c r="AB154" i="1"/>
  <c r="CF154" i="1"/>
  <c r="AZ154" i="1"/>
  <c r="T154" i="1"/>
  <c r="BX154" i="1"/>
  <c r="AR154" i="1"/>
  <c r="DJ153" i="1"/>
  <c r="DB153" i="1"/>
  <c r="CT153" i="1"/>
  <c r="CL153" i="1"/>
  <c r="CD153" i="1"/>
  <c r="BV153" i="1"/>
  <c r="BN153" i="1"/>
  <c r="BF153" i="1"/>
  <c r="AX153" i="1"/>
  <c r="AP153" i="1"/>
  <c r="AH153" i="1"/>
  <c r="Z153" i="1"/>
  <c r="R153" i="1"/>
  <c r="DN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N153" i="1"/>
  <c r="DL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CJ153" i="1"/>
  <c r="BD153" i="1"/>
  <c r="X153" i="1"/>
  <c r="DH153" i="1"/>
  <c r="CB153" i="1"/>
  <c r="AV153" i="1"/>
  <c r="P153" i="1"/>
  <c r="CZ153" i="1"/>
  <c r="BT153" i="1"/>
  <c r="AN153" i="1"/>
  <c r="CR153" i="1"/>
  <c r="BL153" i="1"/>
  <c r="AF153" i="1"/>
  <c r="DP152" i="1"/>
  <c r="DJ155" i="1" l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156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N155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N155" i="1"/>
  <c r="D157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DP154" i="1"/>
  <c r="DP153" i="1"/>
  <c r="DJ157" i="1" l="1"/>
  <c r="DB157" i="1"/>
  <c r="CT157" i="1"/>
  <c r="CL157" i="1"/>
  <c r="CD157" i="1"/>
  <c r="BV157" i="1"/>
  <c r="BN157" i="1"/>
  <c r="BF157" i="1"/>
  <c r="AX157" i="1"/>
  <c r="AP157" i="1"/>
  <c r="AH157" i="1"/>
  <c r="Z157" i="1"/>
  <c r="R157" i="1"/>
  <c r="DH157" i="1"/>
  <c r="CZ157" i="1"/>
  <c r="CR157" i="1"/>
  <c r="CJ157" i="1"/>
  <c r="CB157" i="1"/>
  <c r="BT157" i="1"/>
  <c r="BL157" i="1"/>
  <c r="BD157" i="1"/>
  <c r="AV157" i="1"/>
  <c r="AN157" i="1"/>
  <c r="AF157" i="1"/>
  <c r="X157" i="1"/>
  <c r="P157" i="1"/>
  <c r="DN157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N157" i="1"/>
  <c r="D159" i="1"/>
  <c r="DL157" i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DN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N156" i="1"/>
  <c r="D158" i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DJ156" i="1"/>
  <c r="DB156" i="1"/>
  <c r="CT156" i="1"/>
  <c r="CL156" i="1"/>
  <c r="CD156" i="1"/>
  <c r="BV156" i="1"/>
  <c r="BN156" i="1"/>
  <c r="BF156" i="1"/>
  <c r="AX156" i="1"/>
  <c r="AP156" i="1"/>
  <c r="AH156" i="1"/>
  <c r="Z156" i="1"/>
  <c r="R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DP155" i="1"/>
  <c r="DP156" i="1" l="1"/>
  <c r="DP157" i="1"/>
  <c r="DN158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N158" i="1"/>
  <c r="DL158" i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DH158" i="1"/>
  <c r="CZ158" i="1"/>
  <c r="CR158" i="1"/>
  <c r="CJ158" i="1"/>
  <c r="CB158" i="1"/>
  <c r="BT158" i="1"/>
  <c r="BL158" i="1"/>
  <c r="BD158" i="1"/>
  <c r="AV158" i="1"/>
  <c r="AN158" i="1"/>
  <c r="AF158" i="1"/>
  <c r="X158" i="1"/>
  <c r="P158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D160" i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N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N159" i="1"/>
  <c r="DL159" i="1"/>
  <c r="DD159" i="1"/>
  <c r="CV159" i="1"/>
  <c r="CN159" i="1"/>
  <c r="CF159" i="1"/>
  <c r="BX159" i="1"/>
  <c r="BP159" i="1"/>
  <c r="BH159" i="1"/>
  <c r="AZ159" i="1"/>
  <c r="AR159" i="1"/>
  <c r="AJ159" i="1"/>
  <c r="AB159" i="1"/>
  <c r="T159" i="1"/>
  <c r="DP159" i="1" l="1"/>
  <c r="DP158" i="1"/>
  <c r="DN160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N160" i="1"/>
  <c r="DL160" i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DJ160" i="1"/>
  <c r="DB160" i="1"/>
  <c r="CT160" i="1"/>
  <c r="CL160" i="1"/>
  <c r="CD160" i="1"/>
  <c r="BV160" i="1"/>
  <c r="BN160" i="1"/>
  <c r="BF160" i="1"/>
  <c r="AX160" i="1"/>
  <c r="AP160" i="1"/>
  <c r="AH160" i="1"/>
  <c r="Z160" i="1"/>
  <c r="R160" i="1"/>
  <c r="D161" i="1"/>
  <c r="DH160" i="1"/>
  <c r="CZ160" i="1"/>
  <c r="CR160" i="1"/>
  <c r="CJ160" i="1"/>
  <c r="CB160" i="1"/>
  <c r="BT160" i="1"/>
  <c r="BL160" i="1"/>
  <c r="BD160" i="1"/>
  <c r="AV160" i="1"/>
  <c r="AN160" i="1"/>
  <c r="AF160" i="1"/>
  <c r="X160" i="1"/>
  <c r="P160" i="1"/>
  <c r="DP160" i="1" l="1"/>
  <c r="DJ161" i="1"/>
  <c r="DB161" i="1"/>
  <c r="CT161" i="1"/>
  <c r="CL161" i="1"/>
  <c r="CD161" i="1"/>
  <c r="BV161" i="1"/>
  <c r="BN161" i="1"/>
  <c r="BF161" i="1"/>
  <c r="AX161" i="1"/>
  <c r="AP161" i="1"/>
  <c r="AH161" i="1"/>
  <c r="Z161" i="1"/>
  <c r="R161" i="1"/>
  <c r="D162" i="1"/>
  <c r="DH161" i="1"/>
  <c r="CZ161" i="1"/>
  <c r="CR161" i="1"/>
  <c r="CJ161" i="1"/>
  <c r="CB161" i="1"/>
  <c r="BT161" i="1"/>
  <c r="BL161" i="1"/>
  <c r="BD161" i="1"/>
  <c r="AV161" i="1"/>
  <c r="AN161" i="1"/>
  <c r="AF161" i="1"/>
  <c r="X161" i="1"/>
  <c r="P161" i="1"/>
  <c r="DN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N161" i="1"/>
  <c r="D163" i="1"/>
  <c r="DL161" i="1"/>
  <c r="DD161" i="1"/>
  <c r="CV161" i="1"/>
  <c r="CN161" i="1"/>
  <c r="CF161" i="1"/>
  <c r="BX161" i="1"/>
  <c r="BP161" i="1"/>
  <c r="BH161" i="1"/>
  <c r="AZ161" i="1"/>
  <c r="AR161" i="1"/>
  <c r="AJ161" i="1"/>
  <c r="AB161" i="1"/>
  <c r="T161" i="1"/>
  <c r="DJ163" i="1" l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166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N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N163" i="1"/>
  <c r="D165" i="1"/>
  <c r="DL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DN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N162" i="1"/>
  <c r="D164" i="1"/>
  <c r="DL162" i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H162" i="1"/>
  <c r="CZ162" i="1"/>
  <c r="CR162" i="1"/>
  <c r="CJ162" i="1"/>
  <c r="CB162" i="1"/>
  <c r="BT162" i="1"/>
  <c r="BL162" i="1"/>
  <c r="BD162" i="1"/>
  <c r="AV162" i="1"/>
  <c r="AN162" i="1"/>
  <c r="AF162" i="1"/>
  <c r="X162" i="1"/>
  <c r="P162" i="1"/>
  <c r="DP161" i="1"/>
  <c r="DN164" i="1" l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N164" i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H164" i="1"/>
  <c r="CZ164" i="1"/>
  <c r="CR164" i="1"/>
  <c r="CJ164" i="1"/>
  <c r="CB164" i="1"/>
  <c r="BT164" i="1"/>
  <c r="BL164" i="1"/>
  <c r="BD164" i="1"/>
  <c r="AV164" i="1"/>
  <c r="AN164" i="1"/>
  <c r="AF164" i="1"/>
  <c r="X164" i="1"/>
  <c r="P164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N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N165" i="1"/>
  <c r="DL165" i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DN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N166" i="1"/>
  <c r="DL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167" i="1"/>
  <c r="DH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P162" i="1"/>
  <c r="DP163" i="1"/>
  <c r="DP166" i="1" l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168" i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N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N167" i="1"/>
  <c r="DL167" i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DP164" i="1"/>
  <c r="DP165" i="1"/>
  <c r="DN168" i="1" l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N168" i="1"/>
  <c r="DL168" i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169" i="1"/>
  <c r="DH168" i="1"/>
  <c r="CZ168" i="1"/>
  <c r="CR168" i="1"/>
  <c r="CJ168" i="1"/>
  <c r="CB168" i="1"/>
  <c r="BT168" i="1"/>
  <c r="BL168" i="1"/>
  <c r="BD168" i="1"/>
  <c r="AV168" i="1"/>
  <c r="AN168" i="1"/>
  <c r="AF168" i="1"/>
  <c r="X168" i="1"/>
  <c r="P168" i="1"/>
  <c r="DP167" i="1"/>
  <c r="DP168" i="1" l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170" i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N169" i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N169" i="1"/>
  <c r="DL169" i="1"/>
  <c r="DD169" i="1"/>
  <c r="CV169" i="1"/>
  <c r="CN169" i="1"/>
  <c r="CF169" i="1"/>
  <c r="BX169" i="1"/>
  <c r="BP169" i="1"/>
  <c r="BH169" i="1"/>
  <c r="AZ169" i="1"/>
  <c r="AR169" i="1"/>
  <c r="AJ169" i="1"/>
  <c r="AB169" i="1"/>
  <c r="T169" i="1"/>
  <c r="DN170" i="1" l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N170" i="1"/>
  <c r="DL170" i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171" i="1"/>
  <c r="DH170" i="1"/>
  <c r="CZ170" i="1"/>
  <c r="CR170" i="1"/>
  <c r="CJ170" i="1"/>
  <c r="CB170" i="1"/>
  <c r="BT170" i="1"/>
  <c r="BL170" i="1"/>
  <c r="BD170" i="1"/>
  <c r="AV170" i="1"/>
  <c r="AN170" i="1"/>
  <c r="AF170" i="1"/>
  <c r="X170" i="1"/>
  <c r="P170" i="1"/>
  <c r="DP169" i="1"/>
  <c r="DP170" i="1" l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172" i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N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N171" i="1"/>
  <c r="DL171" i="1"/>
  <c r="DD171" i="1"/>
  <c r="CV171" i="1"/>
  <c r="CN171" i="1"/>
  <c r="CF171" i="1"/>
  <c r="BX171" i="1"/>
  <c r="BP171" i="1"/>
  <c r="BH171" i="1"/>
  <c r="AZ171" i="1"/>
  <c r="AR171" i="1"/>
  <c r="AJ171" i="1"/>
  <c r="AB171" i="1"/>
  <c r="T171" i="1"/>
  <c r="DN172" i="1" l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N172" i="1"/>
  <c r="DL172" i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173" i="1"/>
  <c r="DH172" i="1"/>
  <c r="CZ172" i="1"/>
  <c r="CR172" i="1"/>
  <c r="CJ172" i="1"/>
  <c r="CB172" i="1"/>
  <c r="BT172" i="1"/>
  <c r="BL172" i="1"/>
  <c r="BD172" i="1"/>
  <c r="AV172" i="1"/>
  <c r="AN172" i="1"/>
  <c r="AF172" i="1"/>
  <c r="X172" i="1"/>
  <c r="P172" i="1"/>
  <c r="DP171" i="1"/>
  <c r="DP172" i="1" l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174" i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N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N173" i="1"/>
  <c r="DL173" i="1"/>
  <c r="DD173" i="1"/>
  <c r="CV173" i="1"/>
  <c r="CN173" i="1"/>
  <c r="CF173" i="1"/>
  <c r="BX173" i="1"/>
  <c r="BP173" i="1"/>
  <c r="BH173" i="1"/>
  <c r="AZ173" i="1"/>
  <c r="AR173" i="1"/>
  <c r="AJ173" i="1"/>
  <c r="AB173" i="1"/>
  <c r="T173" i="1"/>
  <c r="DN174" i="1" l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N174" i="1"/>
  <c r="DL174" i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175" i="1"/>
  <c r="DH174" i="1"/>
  <c r="CZ174" i="1"/>
  <c r="CR174" i="1"/>
  <c r="CJ174" i="1"/>
  <c r="CB174" i="1"/>
  <c r="BT174" i="1"/>
  <c r="BL174" i="1"/>
  <c r="BD174" i="1"/>
  <c r="AV174" i="1"/>
  <c r="AN174" i="1"/>
  <c r="AF174" i="1"/>
  <c r="X174" i="1"/>
  <c r="P174" i="1"/>
  <c r="DP173" i="1"/>
  <c r="DP174" i="1" l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176" i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N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N175" i="1"/>
  <c r="DL175" i="1"/>
  <c r="DD175" i="1"/>
  <c r="CV175" i="1"/>
  <c r="CN175" i="1"/>
  <c r="CF175" i="1"/>
  <c r="BX175" i="1"/>
  <c r="BP175" i="1"/>
  <c r="BH175" i="1"/>
  <c r="AZ175" i="1"/>
  <c r="AR175" i="1"/>
  <c r="AJ175" i="1"/>
  <c r="AB175" i="1"/>
  <c r="T175" i="1"/>
  <c r="DN176" i="1" l="1"/>
  <c r="DF176" i="1"/>
  <c r="CX176" i="1"/>
  <c r="CP176" i="1"/>
  <c r="CH176" i="1"/>
  <c r="BZ176" i="1"/>
  <c r="BR176" i="1"/>
  <c r="BJ176" i="1"/>
  <c r="BB176" i="1"/>
  <c r="AT176" i="1"/>
  <c r="AL176" i="1"/>
  <c r="AD176" i="1"/>
  <c r="V176" i="1"/>
  <c r="N176" i="1"/>
  <c r="DL176" i="1"/>
  <c r="DD176" i="1"/>
  <c r="CV176" i="1"/>
  <c r="CN176" i="1"/>
  <c r="CF176" i="1"/>
  <c r="BX176" i="1"/>
  <c r="BP176" i="1"/>
  <c r="BH176" i="1"/>
  <c r="AZ176" i="1"/>
  <c r="AR176" i="1"/>
  <c r="AJ176" i="1"/>
  <c r="AB176" i="1"/>
  <c r="T176" i="1"/>
  <c r="DJ176" i="1"/>
  <c r="DB176" i="1"/>
  <c r="CT176" i="1"/>
  <c r="CL176" i="1"/>
  <c r="CD176" i="1"/>
  <c r="BV176" i="1"/>
  <c r="BN176" i="1"/>
  <c r="BF176" i="1"/>
  <c r="AX176" i="1"/>
  <c r="AP176" i="1"/>
  <c r="AH176" i="1"/>
  <c r="Z176" i="1"/>
  <c r="R176" i="1"/>
  <c r="D177" i="1"/>
  <c r="DH176" i="1"/>
  <c r="CZ176" i="1"/>
  <c r="CR176" i="1"/>
  <c r="CJ176" i="1"/>
  <c r="CB176" i="1"/>
  <c r="BT176" i="1"/>
  <c r="BL176" i="1"/>
  <c r="BD176" i="1"/>
  <c r="AV176" i="1"/>
  <c r="AN176" i="1"/>
  <c r="AF176" i="1"/>
  <c r="X176" i="1"/>
  <c r="P176" i="1"/>
  <c r="DP175" i="1"/>
  <c r="DP176" i="1" l="1"/>
  <c r="DJ177" i="1"/>
  <c r="DB177" i="1"/>
  <c r="CT177" i="1"/>
  <c r="CL177" i="1"/>
  <c r="CD177" i="1"/>
  <c r="BV177" i="1"/>
  <c r="BN177" i="1"/>
  <c r="BF177" i="1"/>
  <c r="AX177" i="1"/>
  <c r="AP177" i="1"/>
  <c r="AH177" i="1"/>
  <c r="Z177" i="1"/>
  <c r="R177" i="1"/>
  <c r="D178" i="1"/>
  <c r="DH177" i="1"/>
  <c r="CZ177" i="1"/>
  <c r="CR177" i="1"/>
  <c r="CJ177" i="1"/>
  <c r="CB177" i="1"/>
  <c r="BT177" i="1"/>
  <c r="BL177" i="1"/>
  <c r="BD177" i="1"/>
  <c r="AV177" i="1"/>
  <c r="AN177" i="1"/>
  <c r="AF177" i="1"/>
  <c r="X177" i="1"/>
  <c r="P177" i="1"/>
  <c r="DN177" i="1"/>
  <c r="DF177" i="1"/>
  <c r="CX177" i="1"/>
  <c r="CP177" i="1"/>
  <c r="CH177" i="1"/>
  <c r="BZ177" i="1"/>
  <c r="BR177" i="1"/>
  <c r="BJ177" i="1"/>
  <c r="BB177" i="1"/>
  <c r="AT177" i="1"/>
  <c r="AL177" i="1"/>
  <c r="AD177" i="1"/>
  <c r="V177" i="1"/>
  <c r="N177" i="1"/>
  <c r="DL177" i="1"/>
  <c r="DD177" i="1"/>
  <c r="CV177" i="1"/>
  <c r="CN177" i="1"/>
  <c r="CF177" i="1"/>
  <c r="BX177" i="1"/>
  <c r="BP177" i="1"/>
  <c r="BH177" i="1"/>
  <c r="AZ177" i="1"/>
  <c r="AR177" i="1"/>
  <c r="AJ177" i="1"/>
  <c r="AB177" i="1"/>
  <c r="T177" i="1"/>
  <c r="DN178" i="1" l="1"/>
  <c r="DF178" i="1"/>
  <c r="CX178" i="1"/>
  <c r="CP178" i="1"/>
  <c r="CH178" i="1"/>
  <c r="BZ178" i="1"/>
  <c r="BR178" i="1"/>
  <c r="BJ178" i="1"/>
  <c r="BB178" i="1"/>
  <c r="AT178" i="1"/>
  <c r="AL178" i="1"/>
  <c r="AD178" i="1"/>
  <c r="V178" i="1"/>
  <c r="N178" i="1"/>
  <c r="DL178" i="1"/>
  <c r="DD178" i="1"/>
  <c r="CV178" i="1"/>
  <c r="CN178" i="1"/>
  <c r="CF178" i="1"/>
  <c r="BX178" i="1"/>
  <c r="BP178" i="1"/>
  <c r="BH178" i="1"/>
  <c r="AZ178" i="1"/>
  <c r="AR178" i="1"/>
  <c r="AJ178" i="1"/>
  <c r="AB178" i="1"/>
  <c r="T178" i="1"/>
  <c r="DJ178" i="1"/>
  <c r="DB178" i="1"/>
  <c r="CT178" i="1"/>
  <c r="CL178" i="1"/>
  <c r="CD178" i="1"/>
  <c r="BV178" i="1"/>
  <c r="BN178" i="1"/>
  <c r="BF178" i="1"/>
  <c r="AX178" i="1"/>
  <c r="AP178" i="1"/>
  <c r="AH178" i="1"/>
  <c r="Z178" i="1"/>
  <c r="R178" i="1"/>
  <c r="D179" i="1"/>
  <c r="DH178" i="1"/>
  <c r="CZ178" i="1"/>
  <c r="CR178" i="1"/>
  <c r="CJ178" i="1"/>
  <c r="CB178" i="1"/>
  <c r="BT178" i="1"/>
  <c r="BL178" i="1"/>
  <c r="BD178" i="1"/>
  <c r="AV178" i="1"/>
  <c r="AN178" i="1"/>
  <c r="AF178" i="1"/>
  <c r="X178" i="1"/>
  <c r="P178" i="1"/>
  <c r="DP177" i="1"/>
  <c r="DP178" i="1" l="1"/>
  <c r="DJ179" i="1"/>
  <c r="DB179" i="1"/>
  <c r="CT179" i="1"/>
  <c r="CL179" i="1"/>
  <c r="CD179" i="1"/>
  <c r="BV179" i="1"/>
  <c r="BN179" i="1"/>
  <c r="BF179" i="1"/>
  <c r="AX179" i="1"/>
  <c r="AP179" i="1"/>
  <c r="AH179" i="1"/>
  <c r="Z179" i="1"/>
  <c r="R179" i="1"/>
  <c r="D180" i="1"/>
  <c r="DH179" i="1"/>
  <c r="CZ179" i="1"/>
  <c r="CR179" i="1"/>
  <c r="CJ179" i="1"/>
  <c r="CB179" i="1"/>
  <c r="BT179" i="1"/>
  <c r="BL179" i="1"/>
  <c r="BD179" i="1"/>
  <c r="AV179" i="1"/>
  <c r="AN179" i="1"/>
  <c r="AF179" i="1"/>
  <c r="X179" i="1"/>
  <c r="P179" i="1"/>
  <c r="DN179" i="1"/>
  <c r="DF179" i="1"/>
  <c r="CX179" i="1"/>
  <c r="CP179" i="1"/>
  <c r="CH179" i="1"/>
  <c r="BZ179" i="1"/>
  <c r="BR179" i="1"/>
  <c r="BJ179" i="1"/>
  <c r="BB179" i="1"/>
  <c r="AT179" i="1"/>
  <c r="AL179" i="1"/>
  <c r="AD179" i="1"/>
  <c r="V179" i="1"/>
  <c r="N179" i="1"/>
  <c r="DL179" i="1"/>
  <c r="DD179" i="1"/>
  <c r="CV179" i="1"/>
  <c r="CN179" i="1"/>
  <c r="CF179" i="1"/>
  <c r="BX179" i="1"/>
  <c r="BP179" i="1"/>
  <c r="BH179" i="1"/>
  <c r="AZ179" i="1"/>
  <c r="AR179" i="1"/>
  <c r="AJ179" i="1"/>
  <c r="AB179" i="1"/>
  <c r="T179" i="1"/>
  <c r="DN180" i="1" l="1"/>
  <c r="DN145" i="1" s="1"/>
  <c r="DF180" i="1"/>
  <c r="DF145" i="1" s="1"/>
  <c r="CX180" i="1"/>
  <c r="CX145" i="1" s="1"/>
  <c r="CP180" i="1"/>
  <c r="CP145" i="1" s="1"/>
  <c r="CH180" i="1"/>
  <c r="CH145" i="1" s="1"/>
  <c r="BZ180" i="1"/>
  <c r="BZ145" i="1" s="1"/>
  <c r="BR180" i="1"/>
  <c r="BR145" i="1" s="1"/>
  <c r="BJ180" i="1"/>
  <c r="BJ145" i="1" s="1"/>
  <c r="BB180" i="1"/>
  <c r="BB145" i="1" s="1"/>
  <c r="AT180" i="1"/>
  <c r="AT145" i="1" s="1"/>
  <c r="AL180" i="1"/>
  <c r="AL145" i="1" s="1"/>
  <c r="AD180" i="1"/>
  <c r="AD145" i="1" s="1"/>
  <c r="V180" i="1"/>
  <c r="V145" i="1" s="1"/>
  <c r="N180" i="1"/>
  <c r="DL180" i="1"/>
  <c r="DL145" i="1" s="1"/>
  <c r="DD180" i="1"/>
  <c r="DD145" i="1" s="1"/>
  <c r="CV180" i="1"/>
  <c r="CV145" i="1" s="1"/>
  <c r="CN180" i="1"/>
  <c r="CN145" i="1" s="1"/>
  <c r="CF180" i="1"/>
  <c r="CF145" i="1" s="1"/>
  <c r="BX180" i="1"/>
  <c r="BX145" i="1" s="1"/>
  <c r="BP180" i="1"/>
  <c r="BP145" i="1" s="1"/>
  <c r="BH180" i="1"/>
  <c r="BH145" i="1" s="1"/>
  <c r="AZ180" i="1"/>
  <c r="AZ145" i="1" s="1"/>
  <c r="AR180" i="1"/>
  <c r="AR145" i="1" s="1"/>
  <c r="AJ180" i="1"/>
  <c r="AJ145" i="1" s="1"/>
  <c r="AB180" i="1"/>
  <c r="AB145" i="1" s="1"/>
  <c r="T180" i="1"/>
  <c r="T145" i="1" s="1"/>
  <c r="DJ180" i="1"/>
  <c r="DJ145" i="1" s="1"/>
  <c r="DB180" i="1"/>
  <c r="DB145" i="1" s="1"/>
  <c r="CT180" i="1"/>
  <c r="CT145" i="1" s="1"/>
  <c r="CL180" i="1"/>
  <c r="CL145" i="1" s="1"/>
  <c r="CD180" i="1"/>
  <c r="CD145" i="1" s="1"/>
  <c r="BV180" i="1"/>
  <c r="BV145" i="1" s="1"/>
  <c r="BN180" i="1"/>
  <c r="BN145" i="1" s="1"/>
  <c r="BF180" i="1"/>
  <c r="BF145" i="1" s="1"/>
  <c r="AX180" i="1"/>
  <c r="AX145" i="1" s="1"/>
  <c r="AP180" i="1"/>
  <c r="AP145" i="1" s="1"/>
  <c r="AH180" i="1"/>
  <c r="AH145" i="1" s="1"/>
  <c r="Z180" i="1"/>
  <c r="Z145" i="1" s="1"/>
  <c r="R180" i="1"/>
  <c r="R145" i="1" s="1"/>
  <c r="D181" i="1"/>
  <c r="D182" i="1" s="1"/>
  <c r="DH180" i="1"/>
  <c r="DH145" i="1" s="1"/>
  <c r="CZ180" i="1"/>
  <c r="CZ145" i="1" s="1"/>
  <c r="CR180" i="1"/>
  <c r="CR145" i="1" s="1"/>
  <c r="CJ180" i="1"/>
  <c r="CJ145" i="1" s="1"/>
  <c r="CB180" i="1"/>
  <c r="CB145" i="1" s="1"/>
  <c r="BT180" i="1"/>
  <c r="BT145" i="1" s="1"/>
  <c r="BL180" i="1"/>
  <c r="BL145" i="1" s="1"/>
  <c r="BD180" i="1"/>
  <c r="BD145" i="1" s="1"/>
  <c r="AV180" i="1"/>
  <c r="AV145" i="1" s="1"/>
  <c r="AN180" i="1"/>
  <c r="AN145" i="1" s="1"/>
  <c r="AF180" i="1"/>
  <c r="AF145" i="1" s="1"/>
  <c r="X180" i="1"/>
  <c r="X145" i="1" s="1"/>
  <c r="P180" i="1"/>
  <c r="P145" i="1" s="1"/>
  <c r="DP179" i="1"/>
  <c r="DP180" i="1" l="1"/>
  <c r="DP145" i="1" s="1"/>
  <c r="N145" i="1"/>
  <c r="DL182" i="1"/>
  <c r="DD182" i="1"/>
  <c r="CV182" i="1"/>
  <c r="CN182" i="1"/>
  <c r="CF182" i="1"/>
  <c r="BX182" i="1"/>
  <c r="BP182" i="1"/>
  <c r="BH182" i="1"/>
  <c r="AZ182" i="1"/>
  <c r="AR182" i="1"/>
  <c r="AJ182" i="1"/>
  <c r="AB182" i="1"/>
  <c r="T182" i="1"/>
  <c r="DJ182" i="1"/>
  <c r="DB182" i="1"/>
  <c r="CT182" i="1"/>
  <c r="CL182" i="1"/>
  <c r="CD182" i="1"/>
  <c r="BV182" i="1"/>
  <c r="BN182" i="1"/>
  <c r="BF182" i="1"/>
  <c r="AX182" i="1"/>
  <c r="AP182" i="1"/>
  <c r="AH182" i="1"/>
  <c r="Z182" i="1"/>
  <c r="R182" i="1"/>
  <c r="D183" i="1"/>
  <c r="DH182" i="1"/>
  <c r="CZ182" i="1"/>
  <c r="CR182" i="1"/>
  <c r="CJ182" i="1"/>
  <c r="CB182" i="1"/>
  <c r="BT182" i="1"/>
  <c r="BL182" i="1"/>
  <c r="BD182" i="1"/>
  <c r="AV182" i="1"/>
  <c r="AN182" i="1"/>
  <c r="AF182" i="1"/>
  <c r="X182" i="1"/>
  <c r="P182" i="1"/>
  <c r="DN182" i="1"/>
  <c r="DF182" i="1"/>
  <c r="CX182" i="1"/>
  <c r="CP182" i="1"/>
  <c r="CH182" i="1"/>
  <c r="BZ182" i="1"/>
  <c r="BR182" i="1"/>
  <c r="BJ182" i="1"/>
  <c r="BB182" i="1"/>
  <c r="AT182" i="1"/>
  <c r="AL182" i="1"/>
  <c r="AD182" i="1"/>
  <c r="V182" i="1"/>
  <c r="N182" i="1"/>
  <c r="D184" i="1" l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N183" i="1"/>
  <c r="DF183" i="1"/>
  <c r="CX183" i="1"/>
  <c r="CP183" i="1"/>
  <c r="CH183" i="1"/>
  <c r="BZ183" i="1"/>
  <c r="BR183" i="1"/>
  <c r="BJ183" i="1"/>
  <c r="BB183" i="1"/>
  <c r="AT183" i="1"/>
  <c r="AL183" i="1"/>
  <c r="AD183" i="1"/>
  <c r="V183" i="1"/>
  <c r="N183" i="1"/>
  <c r="DL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P182" i="1"/>
  <c r="DL184" i="1" l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DJ184" i="1"/>
  <c r="DB184" i="1"/>
  <c r="CT184" i="1"/>
  <c r="CL184" i="1"/>
  <c r="CD184" i="1"/>
  <c r="BV184" i="1"/>
  <c r="BN184" i="1"/>
  <c r="BF184" i="1"/>
  <c r="AX184" i="1"/>
  <c r="AP184" i="1"/>
  <c r="AH184" i="1"/>
  <c r="Z184" i="1"/>
  <c r="R184" i="1"/>
  <c r="D185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N184" i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N184" i="1"/>
  <c r="DP183" i="1"/>
  <c r="D186" i="1" l="1"/>
  <c r="DH185" i="1"/>
  <c r="CZ185" i="1"/>
  <c r="CR185" i="1"/>
  <c r="CJ185" i="1"/>
  <c r="CB185" i="1"/>
  <c r="BT185" i="1"/>
  <c r="BL185" i="1"/>
  <c r="BD185" i="1"/>
  <c r="AV185" i="1"/>
  <c r="AN185" i="1"/>
  <c r="AF185" i="1"/>
  <c r="X185" i="1"/>
  <c r="P185" i="1"/>
  <c r="DN185" i="1"/>
  <c r="DF185" i="1"/>
  <c r="CX185" i="1"/>
  <c r="CP185" i="1"/>
  <c r="CH185" i="1"/>
  <c r="BZ185" i="1"/>
  <c r="BR185" i="1"/>
  <c r="BJ185" i="1"/>
  <c r="BB185" i="1"/>
  <c r="AT185" i="1"/>
  <c r="AL185" i="1"/>
  <c r="AD185" i="1"/>
  <c r="V185" i="1"/>
  <c r="N185" i="1"/>
  <c r="DL185" i="1"/>
  <c r="DD185" i="1"/>
  <c r="CV185" i="1"/>
  <c r="CN185" i="1"/>
  <c r="CF185" i="1"/>
  <c r="BX185" i="1"/>
  <c r="BP185" i="1"/>
  <c r="BH185" i="1"/>
  <c r="AZ185" i="1"/>
  <c r="AR185" i="1"/>
  <c r="AJ185" i="1"/>
  <c r="AB185" i="1"/>
  <c r="T185" i="1"/>
  <c r="DJ185" i="1"/>
  <c r="DB185" i="1"/>
  <c r="CT185" i="1"/>
  <c r="CL185" i="1"/>
  <c r="CD185" i="1"/>
  <c r="BV185" i="1"/>
  <c r="BN185" i="1"/>
  <c r="BF185" i="1"/>
  <c r="AX185" i="1"/>
  <c r="AP185" i="1"/>
  <c r="AH185" i="1"/>
  <c r="Z185" i="1"/>
  <c r="R185" i="1"/>
  <c r="DP184" i="1"/>
  <c r="DP185" i="1" l="1"/>
  <c r="DL186" i="1"/>
  <c r="DD186" i="1"/>
  <c r="CV186" i="1"/>
  <c r="CN186" i="1"/>
  <c r="CF186" i="1"/>
  <c r="BX186" i="1"/>
  <c r="BP186" i="1"/>
  <c r="BH186" i="1"/>
  <c r="AZ186" i="1"/>
  <c r="AR186" i="1"/>
  <c r="AJ186" i="1"/>
  <c r="AB186" i="1"/>
  <c r="DJ186" i="1"/>
  <c r="CZ186" i="1"/>
  <c r="CP186" i="1"/>
  <c r="CD186" i="1"/>
  <c r="BT186" i="1"/>
  <c r="BJ186" i="1"/>
  <c r="AX186" i="1"/>
  <c r="AN186" i="1"/>
  <c r="AD186" i="1"/>
  <c r="T186" i="1"/>
  <c r="DH186" i="1"/>
  <c r="CX186" i="1"/>
  <c r="CL186" i="1"/>
  <c r="CB186" i="1"/>
  <c r="BR186" i="1"/>
  <c r="BF186" i="1"/>
  <c r="AV186" i="1"/>
  <c r="AL186" i="1"/>
  <c r="Z186" i="1"/>
  <c r="R186" i="1"/>
  <c r="DF186" i="1"/>
  <c r="CT186" i="1"/>
  <c r="CJ186" i="1"/>
  <c r="BZ186" i="1"/>
  <c r="BN186" i="1"/>
  <c r="BD186" i="1"/>
  <c r="AT186" i="1"/>
  <c r="AH186" i="1"/>
  <c r="X186" i="1"/>
  <c r="P186" i="1"/>
  <c r="D187" i="1"/>
  <c r="DN186" i="1"/>
  <c r="DB186" i="1"/>
  <c r="CR186" i="1"/>
  <c r="CH186" i="1"/>
  <c r="BV186" i="1"/>
  <c r="BL186" i="1"/>
  <c r="BB186" i="1"/>
  <c r="AP186" i="1"/>
  <c r="AF186" i="1"/>
  <c r="V186" i="1"/>
  <c r="N186" i="1"/>
  <c r="DP186" i="1" l="1"/>
  <c r="D188" i="1"/>
  <c r="DH187" i="1"/>
  <c r="CZ187" i="1"/>
  <c r="CR187" i="1"/>
  <c r="CJ187" i="1"/>
  <c r="CB187" i="1"/>
  <c r="BT187" i="1"/>
  <c r="BL187" i="1"/>
  <c r="BD187" i="1"/>
  <c r="AV187" i="1"/>
  <c r="AN187" i="1"/>
  <c r="AF187" i="1"/>
  <c r="X187" i="1"/>
  <c r="P187" i="1"/>
  <c r="DL187" i="1"/>
  <c r="DB187" i="1"/>
  <c r="CP187" i="1"/>
  <c r="CF187" i="1"/>
  <c r="BV187" i="1"/>
  <c r="BJ187" i="1"/>
  <c r="AZ187" i="1"/>
  <c r="AP187" i="1"/>
  <c r="AD187" i="1"/>
  <c r="T187" i="1"/>
  <c r="DJ187" i="1"/>
  <c r="CX187" i="1"/>
  <c r="CN187" i="1"/>
  <c r="CD187" i="1"/>
  <c r="BR187" i="1"/>
  <c r="BH187" i="1"/>
  <c r="AX187" i="1"/>
  <c r="AL187" i="1"/>
  <c r="AB187" i="1"/>
  <c r="R187" i="1"/>
  <c r="DF187" i="1"/>
  <c r="CV187" i="1"/>
  <c r="CL187" i="1"/>
  <c r="BZ187" i="1"/>
  <c r="BP187" i="1"/>
  <c r="BF187" i="1"/>
  <c r="AT187" i="1"/>
  <c r="AJ187" i="1"/>
  <c r="Z187" i="1"/>
  <c r="N187" i="1"/>
  <c r="DN187" i="1"/>
  <c r="DD187" i="1"/>
  <c r="CT187" i="1"/>
  <c r="CH187" i="1"/>
  <c r="BX187" i="1"/>
  <c r="BN187" i="1"/>
  <c r="BB187" i="1"/>
  <c r="AR187" i="1"/>
  <c r="AH187" i="1"/>
  <c r="V187" i="1"/>
  <c r="DL188" i="1" l="1"/>
  <c r="DD188" i="1"/>
  <c r="CV188" i="1"/>
  <c r="CN188" i="1"/>
  <c r="CF188" i="1"/>
  <c r="BX188" i="1"/>
  <c r="BP188" i="1"/>
  <c r="BH188" i="1"/>
  <c r="AZ188" i="1"/>
  <c r="AR188" i="1"/>
  <c r="AJ188" i="1"/>
  <c r="AB188" i="1"/>
  <c r="T188" i="1"/>
  <c r="DJ188" i="1"/>
  <c r="CZ188" i="1"/>
  <c r="CP188" i="1"/>
  <c r="CD188" i="1"/>
  <c r="BT188" i="1"/>
  <c r="BJ188" i="1"/>
  <c r="AX188" i="1"/>
  <c r="AN188" i="1"/>
  <c r="AD188" i="1"/>
  <c r="R188" i="1"/>
  <c r="DH188" i="1"/>
  <c r="CX188" i="1"/>
  <c r="CL188" i="1"/>
  <c r="CB188" i="1"/>
  <c r="BR188" i="1"/>
  <c r="BF188" i="1"/>
  <c r="AV188" i="1"/>
  <c r="AL188" i="1"/>
  <c r="Z188" i="1"/>
  <c r="P188" i="1"/>
  <c r="DF188" i="1"/>
  <c r="CT188" i="1"/>
  <c r="CJ188" i="1"/>
  <c r="BZ188" i="1"/>
  <c r="BN188" i="1"/>
  <c r="BD188" i="1"/>
  <c r="AT188" i="1"/>
  <c r="AH188" i="1"/>
  <c r="X188" i="1"/>
  <c r="N188" i="1"/>
  <c r="D189" i="1"/>
  <c r="DN188" i="1"/>
  <c r="DB188" i="1"/>
  <c r="CR188" i="1"/>
  <c r="CH188" i="1"/>
  <c r="BV188" i="1"/>
  <c r="BL188" i="1"/>
  <c r="BB188" i="1"/>
  <c r="AP188" i="1"/>
  <c r="AF188" i="1"/>
  <c r="V188" i="1"/>
  <c r="DP187" i="1"/>
  <c r="D190" i="1" l="1"/>
  <c r="DH189" i="1"/>
  <c r="CZ189" i="1"/>
  <c r="CR189" i="1"/>
  <c r="CJ189" i="1"/>
  <c r="CB189" i="1"/>
  <c r="BT189" i="1"/>
  <c r="BL189" i="1"/>
  <c r="BD189" i="1"/>
  <c r="AV189" i="1"/>
  <c r="AN189" i="1"/>
  <c r="AF189" i="1"/>
  <c r="X189" i="1"/>
  <c r="P189" i="1"/>
  <c r="DL189" i="1"/>
  <c r="DB189" i="1"/>
  <c r="CP189" i="1"/>
  <c r="CF189" i="1"/>
  <c r="BV189" i="1"/>
  <c r="BJ189" i="1"/>
  <c r="AZ189" i="1"/>
  <c r="AP189" i="1"/>
  <c r="AD189" i="1"/>
  <c r="T189" i="1"/>
  <c r="DJ189" i="1"/>
  <c r="CX189" i="1"/>
  <c r="CN189" i="1"/>
  <c r="CD189" i="1"/>
  <c r="BR189" i="1"/>
  <c r="BH189" i="1"/>
  <c r="AX189" i="1"/>
  <c r="AL189" i="1"/>
  <c r="AB189" i="1"/>
  <c r="R189" i="1"/>
  <c r="DF189" i="1"/>
  <c r="CV189" i="1"/>
  <c r="CL189" i="1"/>
  <c r="BZ189" i="1"/>
  <c r="BP189" i="1"/>
  <c r="BF189" i="1"/>
  <c r="AT189" i="1"/>
  <c r="AJ189" i="1"/>
  <c r="Z189" i="1"/>
  <c r="N189" i="1"/>
  <c r="DN189" i="1"/>
  <c r="DD189" i="1"/>
  <c r="CT189" i="1"/>
  <c r="CH189" i="1"/>
  <c r="BX189" i="1"/>
  <c r="BN189" i="1"/>
  <c r="BB189" i="1"/>
  <c r="AR189" i="1"/>
  <c r="AH189" i="1"/>
  <c r="V189" i="1"/>
  <c r="DP188" i="1"/>
  <c r="DL190" i="1" l="1"/>
  <c r="DD190" i="1"/>
  <c r="CV190" i="1"/>
  <c r="CN190" i="1"/>
  <c r="CF190" i="1"/>
  <c r="BX190" i="1"/>
  <c r="BP190" i="1"/>
  <c r="BH190" i="1"/>
  <c r="AZ190" i="1"/>
  <c r="AR190" i="1"/>
  <c r="AJ190" i="1"/>
  <c r="AB190" i="1"/>
  <c r="T190" i="1"/>
  <c r="DJ190" i="1"/>
  <c r="CZ190" i="1"/>
  <c r="CP190" i="1"/>
  <c r="CD190" i="1"/>
  <c r="BT190" i="1"/>
  <c r="BJ190" i="1"/>
  <c r="AX190" i="1"/>
  <c r="AN190" i="1"/>
  <c r="AD190" i="1"/>
  <c r="R190" i="1"/>
  <c r="DH190" i="1"/>
  <c r="CX190" i="1"/>
  <c r="CL190" i="1"/>
  <c r="CB190" i="1"/>
  <c r="BR190" i="1"/>
  <c r="BF190" i="1"/>
  <c r="AV190" i="1"/>
  <c r="AL190" i="1"/>
  <c r="Z190" i="1"/>
  <c r="P190" i="1"/>
  <c r="DF190" i="1"/>
  <c r="CT190" i="1"/>
  <c r="CJ190" i="1"/>
  <c r="BZ190" i="1"/>
  <c r="BN190" i="1"/>
  <c r="BD190" i="1"/>
  <c r="AT190" i="1"/>
  <c r="AH190" i="1"/>
  <c r="X190" i="1"/>
  <c r="N190" i="1"/>
  <c r="D191" i="1"/>
  <c r="DN190" i="1"/>
  <c r="DB190" i="1"/>
  <c r="CR190" i="1"/>
  <c r="CH190" i="1"/>
  <c r="BV190" i="1"/>
  <c r="BL190" i="1"/>
  <c r="BB190" i="1"/>
  <c r="AP190" i="1"/>
  <c r="AF190" i="1"/>
  <c r="V190" i="1"/>
  <c r="DP189" i="1"/>
  <c r="D192" i="1" l="1"/>
  <c r="D193" i="1" s="1"/>
  <c r="DH191" i="1"/>
  <c r="DH181" i="1" s="1"/>
  <c r="CZ191" i="1"/>
  <c r="CZ181" i="1" s="1"/>
  <c r="CR191" i="1"/>
  <c r="CR181" i="1" s="1"/>
  <c r="CJ191" i="1"/>
  <c r="CJ181" i="1" s="1"/>
  <c r="CB191" i="1"/>
  <c r="CB181" i="1" s="1"/>
  <c r="BT191" i="1"/>
  <c r="BT181" i="1" s="1"/>
  <c r="BL191" i="1"/>
  <c r="BL181" i="1" s="1"/>
  <c r="BD191" i="1"/>
  <c r="BD181" i="1" s="1"/>
  <c r="AV191" i="1"/>
  <c r="AV181" i="1" s="1"/>
  <c r="AN191" i="1"/>
  <c r="AN181" i="1" s="1"/>
  <c r="AF191" i="1"/>
  <c r="AF181" i="1" s="1"/>
  <c r="X191" i="1"/>
  <c r="X181" i="1" s="1"/>
  <c r="P191" i="1"/>
  <c r="P181" i="1" s="1"/>
  <c r="DL191" i="1"/>
  <c r="DL181" i="1" s="1"/>
  <c r="DB191" i="1"/>
  <c r="DB181" i="1" s="1"/>
  <c r="CP191" i="1"/>
  <c r="CP181" i="1" s="1"/>
  <c r="CF191" i="1"/>
  <c r="CF181" i="1" s="1"/>
  <c r="BV191" i="1"/>
  <c r="BV181" i="1" s="1"/>
  <c r="BJ191" i="1"/>
  <c r="BJ181" i="1" s="1"/>
  <c r="AZ191" i="1"/>
  <c r="AZ181" i="1" s="1"/>
  <c r="AP191" i="1"/>
  <c r="AP181" i="1" s="1"/>
  <c r="AD191" i="1"/>
  <c r="AD181" i="1" s="1"/>
  <c r="T191" i="1"/>
  <c r="T181" i="1" s="1"/>
  <c r="DJ191" i="1"/>
  <c r="DJ181" i="1" s="1"/>
  <c r="CX191" i="1"/>
  <c r="CX181" i="1" s="1"/>
  <c r="CN191" i="1"/>
  <c r="CN181" i="1" s="1"/>
  <c r="CD191" i="1"/>
  <c r="CD181" i="1" s="1"/>
  <c r="BR191" i="1"/>
  <c r="BR181" i="1" s="1"/>
  <c r="BH191" i="1"/>
  <c r="BH181" i="1" s="1"/>
  <c r="AX191" i="1"/>
  <c r="AX181" i="1" s="1"/>
  <c r="AL191" i="1"/>
  <c r="AL181" i="1" s="1"/>
  <c r="AB191" i="1"/>
  <c r="AB181" i="1" s="1"/>
  <c r="R191" i="1"/>
  <c r="R181" i="1" s="1"/>
  <c r="DF191" i="1"/>
  <c r="DF181" i="1" s="1"/>
  <c r="CV191" i="1"/>
  <c r="CV181" i="1" s="1"/>
  <c r="CL191" i="1"/>
  <c r="CL181" i="1" s="1"/>
  <c r="BZ191" i="1"/>
  <c r="BZ181" i="1" s="1"/>
  <c r="BP191" i="1"/>
  <c r="BP181" i="1" s="1"/>
  <c r="BF191" i="1"/>
  <c r="BF181" i="1" s="1"/>
  <c r="AT191" i="1"/>
  <c r="AT181" i="1" s="1"/>
  <c r="AJ191" i="1"/>
  <c r="AJ181" i="1" s="1"/>
  <c r="Z191" i="1"/>
  <c r="Z181" i="1" s="1"/>
  <c r="N191" i="1"/>
  <c r="DN191" i="1"/>
  <c r="DN181" i="1" s="1"/>
  <c r="DD191" i="1"/>
  <c r="DD181" i="1" s="1"/>
  <c r="CT191" i="1"/>
  <c r="CT181" i="1" s="1"/>
  <c r="CH191" i="1"/>
  <c r="CH181" i="1" s="1"/>
  <c r="BX191" i="1"/>
  <c r="BX181" i="1" s="1"/>
  <c r="BN191" i="1"/>
  <c r="BN181" i="1" s="1"/>
  <c r="BB191" i="1"/>
  <c r="BB181" i="1" s="1"/>
  <c r="AR191" i="1"/>
  <c r="AR181" i="1" s="1"/>
  <c r="AH191" i="1"/>
  <c r="AH181" i="1" s="1"/>
  <c r="V191" i="1"/>
  <c r="V181" i="1" s="1"/>
  <c r="DP190" i="1"/>
  <c r="DP191" i="1" l="1"/>
  <c r="DP181" i="1" s="1"/>
  <c r="N181" i="1"/>
  <c r="DN193" i="1"/>
  <c r="DF193" i="1"/>
  <c r="CX193" i="1"/>
  <c r="CP193" i="1"/>
  <c r="CH193" i="1"/>
  <c r="BZ193" i="1"/>
  <c r="BR193" i="1"/>
  <c r="BJ193" i="1"/>
  <c r="BB193" i="1"/>
  <c r="AT193" i="1"/>
  <c r="AL193" i="1"/>
  <c r="AD193" i="1"/>
  <c r="V193" i="1"/>
  <c r="N193" i="1"/>
  <c r="D194" i="1"/>
  <c r="DL193" i="1"/>
  <c r="DB193" i="1"/>
  <c r="CR193" i="1"/>
  <c r="CF193" i="1"/>
  <c r="BV193" i="1"/>
  <c r="BL193" i="1"/>
  <c r="AZ193" i="1"/>
  <c r="AP193" i="1"/>
  <c r="AF193" i="1"/>
  <c r="T193" i="1"/>
  <c r="DJ193" i="1"/>
  <c r="CZ193" i="1"/>
  <c r="CN193" i="1"/>
  <c r="CD193" i="1"/>
  <c r="BT193" i="1"/>
  <c r="BH193" i="1"/>
  <c r="AX193" i="1"/>
  <c r="AN193" i="1"/>
  <c r="AB193" i="1"/>
  <c r="R193" i="1"/>
  <c r="DH193" i="1"/>
  <c r="CV193" i="1"/>
  <c r="CL193" i="1"/>
  <c r="CB193" i="1"/>
  <c r="BP193" i="1"/>
  <c r="BF193" i="1"/>
  <c r="AV193" i="1"/>
  <c r="AJ193" i="1"/>
  <c r="Z193" i="1"/>
  <c r="P193" i="1"/>
  <c r="DD193" i="1"/>
  <c r="CT193" i="1"/>
  <c r="CJ193" i="1"/>
  <c r="BX193" i="1"/>
  <c r="BN193" i="1"/>
  <c r="BD193" i="1"/>
  <c r="AR193" i="1"/>
  <c r="AH193" i="1"/>
  <c r="X193" i="1"/>
  <c r="DP193" i="1" l="1"/>
  <c r="D195" i="1"/>
  <c r="DH194" i="1"/>
  <c r="CZ194" i="1"/>
  <c r="CR194" i="1"/>
  <c r="CJ194" i="1"/>
  <c r="CB194" i="1"/>
  <c r="BT194" i="1"/>
  <c r="BL194" i="1"/>
  <c r="BD194" i="1"/>
  <c r="AV194" i="1"/>
  <c r="AN194" i="1"/>
  <c r="AF194" i="1"/>
  <c r="X194" i="1"/>
  <c r="DJ194" i="1"/>
  <c r="CX194" i="1"/>
  <c r="CN194" i="1"/>
  <c r="CD194" i="1"/>
  <c r="BR194" i="1"/>
  <c r="BH194" i="1"/>
  <c r="AX194" i="1"/>
  <c r="AL194" i="1"/>
  <c r="AB194" i="1"/>
  <c r="R194" i="1"/>
  <c r="DF194" i="1"/>
  <c r="CV194" i="1"/>
  <c r="CL194" i="1"/>
  <c r="BZ194" i="1"/>
  <c r="BP194" i="1"/>
  <c r="BF194" i="1"/>
  <c r="AT194" i="1"/>
  <c r="AJ194" i="1"/>
  <c r="Z194" i="1"/>
  <c r="DN194" i="1"/>
  <c r="DD194" i="1"/>
  <c r="CT194" i="1"/>
  <c r="CH194" i="1"/>
  <c r="BX194" i="1"/>
  <c r="BN194" i="1"/>
  <c r="BB194" i="1"/>
  <c r="AR194" i="1"/>
  <c r="AH194" i="1"/>
  <c r="V194" i="1"/>
  <c r="P194" i="1"/>
  <c r="DL194" i="1"/>
  <c r="DB194" i="1"/>
  <c r="CP194" i="1"/>
  <c r="CF194" i="1"/>
  <c r="BV194" i="1"/>
  <c r="BJ194" i="1"/>
  <c r="AZ194" i="1"/>
  <c r="AP194" i="1"/>
  <c r="AD194" i="1"/>
  <c r="T194" i="1"/>
  <c r="N194" i="1"/>
  <c r="DP194" i="1" l="1"/>
  <c r="D196" i="1"/>
  <c r="DL195" i="1"/>
  <c r="DD195" i="1"/>
  <c r="CV195" i="1"/>
  <c r="CN195" i="1"/>
  <c r="CF195" i="1"/>
  <c r="BX195" i="1"/>
  <c r="BP195" i="1"/>
  <c r="BH195" i="1"/>
  <c r="AZ195" i="1"/>
  <c r="AR195" i="1"/>
  <c r="AJ195" i="1"/>
  <c r="AB195" i="1"/>
  <c r="T195" i="1"/>
  <c r="DJ195" i="1"/>
  <c r="CZ195" i="1"/>
  <c r="CP195" i="1"/>
  <c r="CD195" i="1"/>
  <c r="BT195" i="1"/>
  <c r="BJ195" i="1"/>
  <c r="AX195" i="1"/>
  <c r="AN195" i="1"/>
  <c r="AD195" i="1"/>
  <c r="R195" i="1"/>
  <c r="DH195" i="1"/>
  <c r="CX195" i="1"/>
  <c r="CL195" i="1"/>
  <c r="CB195" i="1"/>
  <c r="BR195" i="1"/>
  <c r="BF195" i="1"/>
  <c r="AV195" i="1"/>
  <c r="AL195" i="1"/>
  <c r="Z195" i="1"/>
  <c r="P195" i="1"/>
  <c r="DF195" i="1"/>
  <c r="CT195" i="1"/>
  <c r="CJ195" i="1"/>
  <c r="BZ195" i="1"/>
  <c r="BN195" i="1"/>
  <c r="BD195" i="1"/>
  <c r="AT195" i="1"/>
  <c r="AH195" i="1"/>
  <c r="X195" i="1"/>
  <c r="N195" i="1"/>
  <c r="DN195" i="1"/>
  <c r="DB195" i="1"/>
  <c r="CR195" i="1"/>
  <c r="CH195" i="1"/>
  <c r="BV195" i="1"/>
  <c r="BL195" i="1"/>
  <c r="BB195" i="1"/>
  <c r="AP195" i="1"/>
  <c r="AF195" i="1"/>
  <c r="V195" i="1"/>
  <c r="DN196" i="1" l="1"/>
  <c r="DF196" i="1"/>
  <c r="CX196" i="1"/>
  <c r="DL196" i="1"/>
  <c r="DD196" i="1"/>
  <c r="CV196" i="1"/>
  <c r="CN196" i="1"/>
  <c r="CF196" i="1"/>
  <c r="BX196" i="1"/>
  <c r="BP196" i="1"/>
  <c r="BH196" i="1"/>
  <c r="AZ196" i="1"/>
  <c r="AR196" i="1"/>
  <c r="AJ196" i="1"/>
  <c r="AB196" i="1"/>
  <c r="T196" i="1"/>
  <c r="D197" i="1"/>
  <c r="DH196" i="1"/>
  <c r="CZ196" i="1"/>
  <c r="CR196" i="1"/>
  <c r="CJ196" i="1"/>
  <c r="CB196" i="1"/>
  <c r="BT196" i="1"/>
  <c r="BL196" i="1"/>
  <c r="BD196" i="1"/>
  <c r="AV196" i="1"/>
  <c r="AN196" i="1"/>
  <c r="AF196" i="1"/>
  <c r="X196" i="1"/>
  <c r="P196" i="1"/>
  <c r="DJ196" i="1"/>
  <c r="CL196" i="1"/>
  <c r="BV196" i="1"/>
  <c r="BF196" i="1"/>
  <c r="AP196" i="1"/>
  <c r="Z196" i="1"/>
  <c r="DB196" i="1"/>
  <c r="CH196" i="1"/>
  <c r="BR196" i="1"/>
  <c r="BB196" i="1"/>
  <c r="AL196" i="1"/>
  <c r="V196" i="1"/>
  <c r="CT196" i="1"/>
  <c r="CD196" i="1"/>
  <c r="BN196" i="1"/>
  <c r="AX196" i="1"/>
  <c r="AH196" i="1"/>
  <c r="R196" i="1"/>
  <c r="CP196" i="1"/>
  <c r="BZ196" i="1"/>
  <c r="BJ196" i="1"/>
  <c r="AT196" i="1"/>
  <c r="AD196" i="1"/>
  <c r="N196" i="1"/>
  <c r="DP196" i="1" s="1"/>
  <c r="DP195" i="1"/>
  <c r="D198" i="1" l="1"/>
  <c r="DH197" i="1"/>
  <c r="CZ197" i="1"/>
  <c r="CR197" i="1"/>
  <c r="CJ197" i="1"/>
  <c r="CB197" i="1"/>
  <c r="BT197" i="1"/>
  <c r="BL197" i="1"/>
  <c r="BD197" i="1"/>
  <c r="AV197" i="1"/>
  <c r="AN197" i="1"/>
  <c r="AF197" i="1"/>
  <c r="X197" i="1"/>
  <c r="DN197" i="1"/>
  <c r="DF197" i="1"/>
  <c r="CX197" i="1"/>
  <c r="CP197" i="1"/>
  <c r="CH197" i="1"/>
  <c r="BZ197" i="1"/>
  <c r="BR197" i="1"/>
  <c r="BJ197" i="1"/>
  <c r="BB197" i="1"/>
  <c r="AT197" i="1"/>
  <c r="AL197" i="1"/>
  <c r="AD197" i="1"/>
  <c r="V197" i="1"/>
  <c r="P197" i="1"/>
  <c r="DL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N197" i="1"/>
  <c r="DJ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P197" i="1" l="1"/>
  <c r="DL198" i="1"/>
  <c r="DD198" i="1"/>
  <c r="CV198" i="1"/>
  <c r="CN198" i="1"/>
  <c r="CF198" i="1"/>
  <c r="BX198" i="1"/>
  <c r="BP198" i="1"/>
  <c r="BH198" i="1"/>
  <c r="AZ198" i="1"/>
  <c r="AR198" i="1"/>
  <c r="AJ198" i="1"/>
  <c r="AB198" i="1"/>
  <c r="T198" i="1"/>
  <c r="DJ198" i="1"/>
  <c r="DB198" i="1"/>
  <c r="CT198" i="1"/>
  <c r="CL198" i="1"/>
  <c r="CD198" i="1"/>
  <c r="BV198" i="1"/>
  <c r="BN198" i="1"/>
  <c r="BF198" i="1"/>
  <c r="AX198" i="1"/>
  <c r="AP198" i="1"/>
  <c r="AH198" i="1"/>
  <c r="Z198" i="1"/>
  <c r="R198" i="1"/>
  <c r="D199" i="1"/>
  <c r="DH198" i="1"/>
  <c r="CZ198" i="1"/>
  <c r="CR198" i="1"/>
  <c r="CJ198" i="1"/>
  <c r="CB198" i="1"/>
  <c r="BT198" i="1"/>
  <c r="BL198" i="1"/>
  <c r="BD198" i="1"/>
  <c r="AV198" i="1"/>
  <c r="AN198" i="1"/>
  <c r="AF198" i="1"/>
  <c r="X198" i="1"/>
  <c r="P198" i="1"/>
  <c r="DN198" i="1"/>
  <c r="DF198" i="1"/>
  <c r="CX198" i="1"/>
  <c r="CP198" i="1"/>
  <c r="CH198" i="1"/>
  <c r="BZ198" i="1"/>
  <c r="BR198" i="1"/>
  <c r="BJ198" i="1"/>
  <c r="BB198" i="1"/>
  <c r="AT198" i="1"/>
  <c r="AL198" i="1"/>
  <c r="AD198" i="1"/>
  <c r="V198" i="1"/>
  <c r="N198" i="1"/>
  <c r="DP198" i="1" l="1"/>
  <c r="D200" i="1"/>
  <c r="DH199" i="1"/>
  <c r="CZ199" i="1"/>
  <c r="CR199" i="1"/>
  <c r="CJ199" i="1"/>
  <c r="CB199" i="1"/>
  <c r="BT199" i="1"/>
  <c r="BL199" i="1"/>
  <c r="BD199" i="1"/>
  <c r="AV199" i="1"/>
  <c r="AN199" i="1"/>
  <c r="AF199" i="1"/>
  <c r="X199" i="1"/>
  <c r="P199" i="1"/>
  <c r="DN199" i="1"/>
  <c r="DF199" i="1"/>
  <c r="CX199" i="1"/>
  <c r="CP199" i="1"/>
  <c r="CH199" i="1"/>
  <c r="BZ199" i="1"/>
  <c r="BR199" i="1"/>
  <c r="BJ199" i="1"/>
  <c r="BB199" i="1"/>
  <c r="AT199" i="1"/>
  <c r="AL199" i="1"/>
  <c r="AD199" i="1"/>
  <c r="V199" i="1"/>
  <c r="N199" i="1"/>
  <c r="DL199" i="1"/>
  <c r="DD199" i="1"/>
  <c r="CV199" i="1"/>
  <c r="CN199" i="1"/>
  <c r="CF199" i="1"/>
  <c r="BX199" i="1"/>
  <c r="BP199" i="1"/>
  <c r="BH199" i="1"/>
  <c r="AZ199" i="1"/>
  <c r="AR199" i="1"/>
  <c r="AJ199" i="1"/>
  <c r="AB199" i="1"/>
  <c r="T199" i="1"/>
  <c r="DJ199" i="1"/>
  <c r="DB199" i="1"/>
  <c r="CT199" i="1"/>
  <c r="CL199" i="1"/>
  <c r="CD199" i="1"/>
  <c r="BV199" i="1"/>
  <c r="BN199" i="1"/>
  <c r="BF199" i="1"/>
  <c r="AX199" i="1"/>
  <c r="AP199" i="1"/>
  <c r="AH199" i="1"/>
  <c r="Z199" i="1"/>
  <c r="R199" i="1"/>
  <c r="DL200" i="1" l="1"/>
  <c r="DL192" i="1" s="1"/>
  <c r="DD200" i="1"/>
  <c r="DD192" i="1" s="1"/>
  <c r="CV200" i="1"/>
  <c r="CV192" i="1" s="1"/>
  <c r="CN200" i="1"/>
  <c r="CN192" i="1" s="1"/>
  <c r="CF200" i="1"/>
  <c r="CF192" i="1" s="1"/>
  <c r="BX200" i="1"/>
  <c r="BX192" i="1" s="1"/>
  <c r="BP200" i="1"/>
  <c r="BP192" i="1" s="1"/>
  <c r="BH200" i="1"/>
  <c r="BH192" i="1" s="1"/>
  <c r="AZ200" i="1"/>
  <c r="AZ192" i="1" s="1"/>
  <c r="AR200" i="1"/>
  <c r="AR192" i="1" s="1"/>
  <c r="AJ200" i="1"/>
  <c r="AJ192" i="1" s="1"/>
  <c r="AB200" i="1"/>
  <c r="AB192" i="1" s="1"/>
  <c r="T200" i="1"/>
  <c r="T192" i="1" s="1"/>
  <c r="DJ200" i="1"/>
  <c r="DJ192" i="1" s="1"/>
  <c r="DB200" i="1"/>
  <c r="DB192" i="1" s="1"/>
  <c r="CT200" i="1"/>
  <c r="CT192" i="1" s="1"/>
  <c r="CL200" i="1"/>
  <c r="CL192" i="1" s="1"/>
  <c r="CD200" i="1"/>
  <c r="CD192" i="1" s="1"/>
  <c r="BV200" i="1"/>
  <c r="BV192" i="1" s="1"/>
  <c r="BN200" i="1"/>
  <c r="BN192" i="1" s="1"/>
  <c r="BF200" i="1"/>
  <c r="BF192" i="1" s="1"/>
  <c r="AX200" i="1"/>
  <c r="AX192" i="1" s="1"/>
  <c r="AP200" i="1"/>
  <c r="AP192" i="1" s="1"/>
  <c r="AH200" i="1"/>
  <c r="AH192" i="1" s="1"/>
  <c r="Z200" i="1"/>
  <c r="Z192" i="1" s="1"/>
  <c r="R200" i="1"/>
  <c r="R192" i="1" s="1"/>
  <c r="D201" i="1"/>
  <c r="D202" i="1" s="1"/>
  <c r="DH200" i="1"/>
  <c r="DH192" i="1" s="1"/>
  <c r="CZ200" i="1"/>
  <c r="CZ192" i="1" s="1"/>
  <c r="CR200" i="1"/>
  <c r="CR192" i="1" s="1"/>
  <c r="CJ200" i="1"/>
  <c r="CJ192" i="1" s="1"/>
  <c r="CB200" i="1"/>
  <c r="CB192" i="1" s="1"/>
  <c r="BT200" i="1"/>
  <c r="BT192" i="1" s="1"/>
  <c r="BL200" i="1"/>
  <c r="BL192" i="1" s="1"/>
  <c r="BD200" i="1"/>
  <c r="BD192" i="1" s="1"/>
  <c r="AV200" i="1"/>
  <c r="AV192" i="1" s="1"/>
  <c r="AN200" i="1"/>
  <c r="AN192" i="1" s="1"/>
  <c r="AF200" i="1"/>
  <c r="AF192" i="1" s="1"/>
  <c r="X200" i="1"/>
  <c r="X192" i="1" s="1"/>
  <c r="P200" i="1"/>
  <c r="P192" i="1" s="1"/>
  <c r="DN200" i="1"/>
  <c r="DN192" i="1" s="1"/>
  <c r="DF200" i="1"/>
  <c r="DF192" i="1" s="1"/>
  <c r="CX200" i="1"/>
  <c r="CX192" i="1" s="1"/>
  <c r="CP200" i="1"/>
  <c r="CP192" i="1" s="1"/>
  <c r="CH200" i="1"/>
  <c r="CH192" i="1" s="1"/>
  <c r="BZ200" i="1"/>
  <c r="BZ192" i="1" s="1"/>
  <c r="BR200" i="1"/>
  <c r="BR192" i="1" s="1"/>
  <c r="BJ200" i="1"/>
  <c r="BJ192" i="1" s="1"/>
  <c r="BB200" i="1"/>
  <c r="BB192" i="1" s="1"/>
  <c r="AT200" i="1"/>
  <c r="AT192" i="1" s="1"/>
  <c r="AL200" i="1"/>
  <c r="AL192" i="1" s="1"/>
  <c r="AD200" i="1"/>
  <c r="AD192" i="1" s="1"/>
  <c r="V200" i="1"/>
  <c r="V192" i="1" s="1"/>
  <c r="N200" i="1"/>
  <c r="DP199" i="1"/>
  <c r="DJ202" i="1" l="1"/>
  <c r="DB202" i="1"/>
  <c r="CT202" i="1"/>
  <c r="CL202" i="1"/>
  <c r="CD202" i="1"/>
  <c r="BV202" i="1"/>
  <c r="BN202" i="1"/>
  <c r="BF202" i="1"/>
  <c r="AX202" i="1"/>
  <c r="AP202" i="1"/>
  <c r="AH202" i="1"/>
  <c r="Z202" i="1"/>
  <c r="R202" i="1"/>
  <c r="D203" i="1"/>
  <c r="DH202" i="1"/>
  <c r="CZ202" i="1"/>
  <c r="CR202" i="1"/>
  <c r="CJ202" i="1"/>
  <c r="CB202" i="1"/>
  <c r="BT202" i="1"/>
  <c r="BL202" i="1"/>
  <c r="BD202" i="1"/>
  <c r="AV202" i="1"/>
  <c r="AN202" i="1"/>
  <c r="AF202" i="1"/>
  <c r="X202" i="1"/>
  <c r="P202" i="1"/>
  <c r="DN202" i="1"/>
  <c r="DF202" i="1"/>
  <c r="CX202" i="1"/>
  <c r="CP202" i="1"/>
  <c r="CH202" i="1"/>
  <c r="BZ202" i="1"/>
  <c r="BR202" i="1"/>
  <c r="BJ202" i="1"/>
  <c r="BB202" i="1"/>
  <c r="AT202" i="1"/>
  <c r="AL202" i="1"/>
  <c r="AD202" i="1"/>
  <c r="V202" i="1"/>
  <c r="N202" i="1"/>
  <c r="DL202" i="1"/>
  <c r="DD202" i="1"/>
  <c r="CV202" i="1"/>
  <c r="CN202" i="1"/>
  <c r="CF202" i="1"/>
  <c r="BX202" i="1"/>
  <c r="BP202" i="1"/>
  <c r="BH202" i="1"/>
  <c r="AZ202" i="1"/>
  <c r="AR202" i="1"/>
  <c r="AJ202" i="1"/>
  <c r="AB202" i="1"/>
  <c r="T202" i="1"/>
  <c r="DP200" i="1"/>
  <c r="DP192" i="1" s="1"/>
  <c r="N192" i="1"/>
  <c r="DP202" i="1" l="1"/>
  <c r="DN203" i="1"/>
  <c r="DF203" i="1"/>
  <c r="CX203" i="1"/>
  <c r="CP203" i="1"/>
  <c r="CH203" i="1"/>
  <c r="BZ203" i="1"/>
  <c r="BR203" i="1"/>
  <c r="BJ203" i="1"/>
  <c r="BB203" i="1"/>
  <c r="AT203" i="1"/>
  <c r="AL203" i="1"/>
  <c r="AD203" i="1"/>
  <c r="V203" i="1"/>
  <c r="N203" i="1"/>
  <c r="DL203" i="1"/>
  <c r="DD203" i="1"/>
  <c r="CV203" i="1"/>
  <c r="CN203" i="1"/>
  <c r="CF203" i="1"/>
  <c r="BX203" i="1"/>
  <c r="BP203" i="1"/>
  <c r="BH203" i="1"/>
  <c r="AZ203" i="1"/>
  <c r="AR203" i="1"/>
  <c r="AJ203" i="1"/>
  <c r="AB203" i="1"/>
  <c r="T203" i="1"/>
  <c r="DJ203" i="1"/>
  <c r="DB203" i="1"/>
  <c r="CT203" i="1"/>
  <c r="CL203" i="1"/>
  <c r="CD203" i="1"/>
  <c r="BV203" i="1"/>
  <c r="BN203" i="1"/>
  <c r="BF203" i="1"/>
  <c r="AX203" i="1"/>
  <c r="AP203" i="1"/>
  <c r="AH203" i="1"/>
  <c r="Z203" i="1"/>
  <c r="R203" i="1"/>
  <c r="D204" i="1"/>
  <c r="DH203" i="1"/>
  <c r="CZ203" i="1"/>
  <c r="CR203" i="1"/>
  <c r="CJ203" i="1"/>
  <c r="CB203" i="1"/>
  <c r="BT203" i="1"/>
  <c r="BL203" i="1"/>
  <c r="BD203" i="1"/>
  <c r="AV203" i="1"/>
  <c r="AN203" i="1"/>
  <c r="AF203" i="1"/>
  <c r="X203" i="1"/>
  <c r="P203" i="1"/>
  <c r="DP203" i="1" l="1"/>
  <c r="DJ204" i="1"/>
  <c r="DB204" i="1"/>
  <c r="CT204" i="1"/>
  <c r="CL204" i="1"/>
  <c r="CD204" i="1"/>
  <c r="BV204" i="1"/>
  <c r="BN204" i="1"/>
  <c r="BF204" i="1"/>
  <c r="AX204" i="1"/>
  <c r="AP204" i="1"/>
  <c r="AH204" i="1"/>
  <c r="Z204" i="1"/>
  <c r="R204" i="1"/>
  <c r="D205" i="1"/>
  <c r="DH204" i="1"/>
  <c r="CZ204" i="1"/>
  <c r="CR204" i="1"/>
  <c r="CJ204" i="1"/>
  <c r="CB204" i="1"/>
  <c r="BT204" i="1"/>
  <c r="BL204" i="1"/>
  <c r="BD204" i="1"/>
  <c r="AV204" i="1"/>
  <c r="AN204" i="1"/>
  <c r="AF204" i="1"/>
  <c r="X204" i="1"/>
  <c r="P204" i="1"/>
  <c r="DN204" i="1"/>
  <c r="DF204" i="1"/>
  <c r="CX204" i="1"/>
  <c r="CP204" i="1"/>
  <c r="CH204" i="1"/>
  <c r="BZ204" i="1"/>
  <c r="BR204" i="1"/>
  <c r="BJ204" i="1"/>
  <c r="BB204" i="1"/>
  <c r="AT204" i="1"/>
  <c r="AL204" i="1"/>
  <c r="AD204" i="1"/>
  <c r="V204" i="1"/>
  <c r="N204" i="1"/>
  <c r="DL204" i="1"/>
  <c r="DD204" i="1"/>
  <c r="CV204" i="1"/>
  <c r="CN204" i="1"/>
  <c r="CF204" i="1"/>
  <c r="BX204" i="1"/>
  <c r="BP204" i="1"/>
  <c r="BH204" i="1"/>
  <c r="AZ204" i="1"/>
  <c r="AR204" i="1"/>
  <c r="AJ204" i="1"/>
  <c r="AB204" i="1"/>
  <c r="T204" i="1"/>
  <c r="DN205" i="1" l="1"/>
  <c r="DN201" i="1" s="1"/>
  <c r="DF205" i="1"/>
  <c r="DF201" i="1" s="1"/>
  <c r="CX205" i="1"/>
  <c r="CX201" i="1" s="1"/>
  <c r="CP205" i="1"/>
  <c r="CP201" i="1" s="1"/>
  <c r="CH205" i="1"/>
  <c r="CH201" i="1" s="1"/>
  <c r="BZ205" i="1"/>
  <c r="BZ201" i="1" s="1"/>
  <c r="BR205" i="1"/>
  <c r="BR201" i="1" s="1"/>
  <c r="BJ205" i="1"/>
  <c r="BJ201" i="1" s="1"/>
  <c r="BB205" i="1"/>
  <c r="BB201" i="1" s="1"/>
  <c r="AT205" i="1"/>
  <c r="AT201" i="1" s="1"/>
  <c r="AL205" i="1"/>
  <c r="AL201" i="1" s="1"/>
  <c r="AD205" i="1"/>
  <c r="AD201" i="1" s="1"/>
  <c r="D206" i="1"/>
  <c r="D207" i="1" s="1"/>
  <c r="DL205" i="1"/>
  <c r="DL201" i="1" s="1"/>
  <c r="DB205" i="1"/>
  <c r="DB201" i="1" s="1"/>
  <c r="CR205" i="1"/>
  <c r="CR201" i="1" s="1"/>
  <c r="CF205" i="1"/>
  <c r="CF201" i="1" s="1"/>
  <c r="BV205" i="1"/>
  <c r="BL205" i="1"/>
  <c r="BL201" i="1" s="1"/>
  <c r="AZ205" i="1"/>
  <c r="AZ201" i="1" s="1"/>
  <c r="AP205" i="1"/>
  <c r="AF205" i="1"/>
  <c r="AF201" i="1" s="1"/>
  <c r="V205" i="1"/>
  <c r="V201" i="1" s="1"/>
  <c r="N205" i="1"/>
  <c r="DJ205" i="1"/>
  <c r="DJ201" i="1" s="1"/>
  <c r="CZ205" i="1"/>
  <c r="CZ201" i="1" s="1"/>
  <c r="CN205" i="1"/>
  <c r="CN201" i="1" s="1"/>
  <c r="CD205" i="1"/>
  <c r="CD201" i="1" s="1"/>
  <c r="BT205" i="1"/>
  <c r="BT201" i="1" s="1"/>
  <c r="BH205" i="1"/>
  <c r="BH201" i="1" s="1"/>
  <c r="AX205" i="1"/>
  <c r="AX201" i="1" s="1"/>
  <c r="AN205" i="1"/>
  <c r="AN201" i="1" s="1"/>
  <c r="AB205" i="1"/>
  <c r="AB201" i="1" s="1"/>
  <c r="T205" i="1"/>
  <c r="T201" i="1" s="1"/>
  <c r="DH205" i="1"/>
  <c r="DH201" i="1" s="1"/>
  <c r="CV205" i="1"/>
  <c r="CV201" i="1" s="1"/>
  <c r="CL205" i="1"/>
  <c r="CL201" i="1" s="1"/>
  <c r="CB205" i="1"/>
  <c r="CB201" i="1" s="1"/>
  <c r="BP205" i="1"/>
  <c r="BP201" i="1" s="1"/>
  <c r="BF205" i="1"/>
  <c r="BF201" i="1" s="1"/>
  <c r="AV205" i="1"/>
  <c r="AV201" i="1" s="1"/>
  <c r="AJ205" i="1"/>
  <c r="AJ201" i="1" s="1"/>
  <c r="Z205" i="1"/>
  <c r="Z201" i="1" s="1"/>
  <c r="R205" i="1"/>
  <c r="R201" i="1" s="1"/>
  <c r="DD205" i="1"/>
  <c r="DD201" i="1" s="1"/>
  <c r="CT205" i="1"/>
  <c r="CT201" i="1" s="1"/>
  <c r="CJ205" i="1"/>
  <c r="CJ201" i="1" s="1"/>
  <c r="BX205" i="1"/>
  <c r="BX201" i="1" s="1"/>
  <c r="BN205" i="1"/>
  <c r="BN201" i="1" s="1"/>
  <c r="BD205" i="1"/>
  <c r="BD201" i="1" s="1"/>
  <c r="AR205" i="1"/>
  <c r="AR201" i="1" s="1"/>
  <c r="AH205" i="1"/>
  <c r="AH201" i="1" s="1"/>
  <c r="X205" i="1"/>
  <c r="X201" i="1" s="1"/>
  <c r="P205" i="1"/>
  <c r="P201" i="1" s="1"/>
  <c r="AP201" i="1"/>
  <c r="BV201" i="1"/>
  <c r="DP204" i="1"/>
  <c r="DL207" i="1" l="1"/>
  <c r="DD207" i="1"/>
  <c r="CV207" i="1"/>
  <c r="CN207" i="1"/>
  <c r="CF207" i="1"/>
  <c r="BX207" i="1"/>
  <c r="BP207" i="1"/>
  <c r="BH207" i="1"/>
  <c r="AZ207" i="1"/>
  <c r="AR207" i="1"/>
  <c r="AJ207" i="1"/>
  <c r="AB207" i="1"/>
  <c r="T207" i="1"/>
  <c r="DJ207" i="1"/>
  <c r="CZ207" i="1"/>
  <c r="CP207" i="1"/>
  <c r="CD207" i="1"/>
  <c r="BT207" i="1"/>
  <c r="BJ207" i="1"/>
  <c r="AX207" i="1"/>
  <c r="AN207" i="1"/>
  <c r="AD207" i="1"/>
  <c r="R207" i="1"/>
  <c r="DH207" i="1"/>
  <c r="CX207" i="1"/>
  <c r="CL207" i="1"/>
  <c r="CB207" i="1"/>
  <c r="BR207" i="1"/>
  <c r="BF207" i="1"/>
  <c r="AV207" i="1"/>
  <c r="AL207" i="1"/>
  <c r="Z207" i="1"/>
  <c r="P207" i="1"/>
  <c r="DF207" i="1"/>
  <c r="CT207" i="1"/>
  <c r="CJ207" i="1"/>
  <c r="BZ207" i="1"/>
  <c r="BN207" i="1"/>
  <c r="BD207" i="1"/>
  <c r="AT207" i="1"/>
  <c r="AH207" i="1"/>
  <c r="X207" i="1"/>
  <c r="N207" i="1"/>
  <c r="D208" i="1"/>
  <c r="DN207" i="1"/>
  <c r="DB207" i="1"/>
  <c r="CR207" i="1"/>
  <c r="CH207" i="1"/>
  <c r="BV207" i="1"/>
  <c r="BL207" i="1"/>
  <c r="BB207" i="1"/>
  <c r="AP207" i="1"/>
  <c r="AF207" i="1"/>
  <c r="V207" i="1"/>
  <c r="DP205" i="1"/>
  <c r="DP201" i="1" s="1"/>
  <c r="N201" i="1"/>
  <c r="DJ208" i="1" l="1"/>
  <c r="DB208" i="1"/>
  <c r="CT208" i="1"/>
  <c r="CL208" i="1"/>
  <c r="CD208" i="1"/>
  <c r="BV208" i="1"/>
  <c r="BN208" i="1"/>
  <c r="BF208" i="1"/>
  <c r="AX208" i="1"/>
  <c r="AP208" i="1"/>
  <c r="D209" i="1"/>
  <c r="DN208" i="1"/>
  <c r="DD208" i="1"/>
  <c r="DL208" i="1"/>
  <c r="CZ208" i="1"/>
  <c r="CP208" i="1"/>
  <c r="CF208" i="1"/>
  <c r="BT208" i="1"/>
  <c r="BJ208" i="1"/>
  <c r="AZ208" i="1"/>
  <c r="AN208" i="1"/>
  <c r="AF208" i="1"/>
  <c r="X208" i="1"/>
  <c r="P208" i="1"/>
  <c r="CV208" i="1"/>
  <c r="CH208" i="1"/>
  <c r="BR208" i="1"/>
  <c r="BD208" i="1"/>
  <c r="AR208" i="1"/>
  <c r="AD208" i="1"/>
  <c r="T208" i="1"/>
  <c r="DH208" i="1"/>
  <c r="CR208" i="1"/>
  <c r="CB208" i="1"/>
  <c r="BP208" i="1"/>
  <c r="BB208" i="1"/>
  <c r="AL208" i="1"/>
  <c r="AB208" i="1"/>
  <c r="R208" i="1"/>
  <c r="DF208" i="1"/>
  <c r="CN208" i="1"/>
  <c r="BZ208" i="1"/>
  <c r="BL208" i="1"/>
  <c r="AV208" i="1"/>
  <c r="AJ208" i="1"/>
  <c r="Z208" i="1"/>
  <c r="N208" i="1"/>
  <c r="CX208" i="1"/>
  <c r="CJ208" i="1"/>
  <c r="BX208" i="1"/>
  <c r="BH208" i="1"/>
  <c r="AT208" i="1"/>
  <c r="AH208" i="1"/>
  <c r="V208" i="1"/>
  <c r="DP207" i="1"/>
  <c r="DP208" i="1" l="1"/>
  <c r="DN209" i="1"/>
  <c r="DF209" i="1"/>
  <c r="CX209" i="1"/>
  <c r="CP209" i="1"/>
  <c r="CH209" i="1"/>
  <c r="BZ209" i="1"/>
  <c r="BR209" i="1"/>
  <c r="BJ209" i="1"/>
  <c r="BB209" i="1"/>
  <c r="AT209" i="1"/>
  <c r="AL209" i="1"/>
  <c r="AD209" i="1"/>
  <c r="V209" i="1"/>
  <c r="N209" i="1"/>
  <c r="DD209" i="1"/>
  <c r="CT209" i="1"/>
  <c r="CJ209" i="1"/>
  <c r="BX209" i="1"/>
  <c r="BN209" i="1"/>
  <c r="BD209" i="1"/>
  <c r="AR209" i="1"/>
  <c r="AH209" i="1"/>
  <c r="X209" i="1"/>
  <c r="D210" i="1"/>
  <c r="DL209" i="1"/>
  <c r="DB209" i="1"/>
  <c r="CR209" i="1"/>
  <c r="CF209" i="1"/>
  <c r="BV209" i="1"/>
  <c r="BL209" i="1"/>
  <c r="AZ209" i="1"/>
  <c r="AP209" i="1"/>
  <c r="AF209" i="1"/>
  <c r="T209" i="1"/>
  <c r="DH209" i="1"/>
  <c r="CL209" i="1"/>
  <c r="BP209" i="1"/>
  <c r="AV209" i="1"/>
  <c r="Z209" i="1"/>
  <c r="CZ209" i="1"/>
  <c r="CD209" i="1"/>
  <c r="BH209" i="1"/>
  <c r="AN209" i="1"/>
  <c r="R209" i="1"/>
  <c r="CV209" i="1"/>
  <c r="CB209" i="1"/>
  <c r="BF209" i="1"/>
  <c r="AJ209" i="1"/>
  <c r="P209" i="1"/>
  <c r="DJ209" i="1"/>
  <c r="CN209" i="1"/>
  <c r="BT209" i="1"/>
  <c r="AX209" i="1"/>
  <c r="AB209" i="1"/>
  <c r="DJ210" i="1" l="1"/>
  <c r="DB210" i="1"/>
  <c r="CT210" i="1"/>
  <c r="CL210" i="1"/>
  <c r="CD210" i="1"/>
  <c r="BV210" i="1"/>
  <c r="BN210" i="1"/>
  <c r="BF210" i="1"/>
  <c r="AX210" i="1"/>
  <c r="AP210" i="1"/>
  <c r="AH210" i="1"/>
  <c r="Z210" i="1"/>
  <c r="R210" i="1"/>
  <c r="DF210" i="1"/>
  <c r="CV210" i="1"/>
  <c r="CJ210" i="1"/>
  <c r="BZ210" i="1"/>
  <c r="BP210" i="1"/>
  <c r="BD210" i="1"/>
  <c r="AT210" i="1"/>
  <c r="AJ210" i="1"/>
  <c r="X210" i="1"/>
  <c r="N210" i="1"/>
  <c r="D211" i="1"/>
  <c r="DN210" i="1"/>
  <c r="DD210" i="1"/>
  <c r="CR210" i="1"/>
  <c r="CH210" i="1"/>
  <c r="BX210" i="1"/>
  <c r="BL210" i="1"/>
  <c r="BB210" i="1"/>
  <c r="AR210" i="1"/>
  <c r="AF210" i="1"/>
  <c r="V210" i="1"/>
  <c r="DL210" i="1"/>
  <c r="CP210" i="1"/>
  <c r="BT210" i="1"/>
  <c r="AZ210" i="1"/>
  <c r="AD210" i="1"/>
  <c r="DH210" i="1"/>
  <c r="CN210" i="1"/>
  <c r="BR210" i="1"/>
  <c r="AV210" i="1"/>
  <c r="AB210" i="1"/>
  <c r="CZ210" i="1"/>
  <c r="CF210" i="1"/>
  <c r="BJ210" i="1"/>
  <c r="AN210" i="1"/>
  <c r="T210" i="1"/>
  <c r="CX210" i="1"/>
  <c r="CB210" i="1"/>
  <c r="BH210" i="1"/>
  <c r="AL210" i="1"/>
  <c r="P210" i="1"/>
  <c r="DP209" i="1"/>
  <c r="DP210" i="1" l="1"/>
  <c r="DN211" i="1"/>
  <c r="DF211" i="1"/>
  <c r="CX211" i="1"/>
  <c r="CP211" i="1"/>
  <c r="CH211" i="1"/>
  <c r="BZ211" i="1"/>
  <c r="BR211" i="1"/>
  <c r="BJ211" i="1"/>
  <c r="BB211" i="1"/>
  <c r="AT211" i="1"/>
  <c r="AL211" i="1"/>
  <c r="AD211" i="1"/>
  <c r="V211" i="1"/>
  <c r="N211" i="1"/>
  <c r="DH211" i="1"/>
  <c r="CV211" i="1"/>
  <c r="CL211" i="1"/>
  <c r="CB211" i="1"/>
  <c r="BP211" i="1"/>
  <c r="BF211" i="1"/>
  <c r="AV211" i="1"/>
  <c r="AJ211" i="1"/>
  <c r="Z211" i="1"/>
  <c r="P211" i="1"/>
  <c r="DD211" i="1"/>
  <c r="CT211" i="1"/>
  <c r="CJ211" i="1"/>
  <c r="BX211" i="1"/>
  <c r="BN211" i="1"/>
  <c r="BD211" i="1"/>
  <c r="AR211" i="1"/>
  <c r="AH211" i="1"/>
  <c r="X211" i="1"/>
  <c r="CZ211" i="1"/>
  <c r="CD211" i="1"/>
  <c r="BH211" i="1"/>
  <c r="AN211" i="1"/>
  <c r="R211" i="1"/>
  <c r="DL211" i="1"/>
  <c r="CR211" i="1"/>
  <c r="BV211" i="1"/>
  <c r="AZ211" i="1"/>
  <c r="AF211" i="1"/>
  <c r="D212" i="1"/>
  <c r="DJ211" i="1"/>
  <c r="CN211" i="1"/>
  <c r="BT211" i="1"/>
  <c r="AX211" i="1"/>
  <c r="AB211" i="1"/>
  <c r="DB211" i="1"/>
  <c r="CF211" i="1"/>
  <c r="BL211" i="1"/>
  <c r="AP211" i="1"/>
  <c r="T211" i="1"/>
  <c r="DJ212" i="1" l="1"/>
  <c r="DB212" i="1"/>
  <c r="CT212" i="1"/>
  <c r="CL212" i="1"/>
  <c r="CL206" i="1" s="1"/>
  <c r="CD212" i="1"/>
  <c r="BV212" i="1"/>
  <c r="BN212" i="1"/>
  <c r="BF212" i="1"/>
  <c r="AX212" i="1"/>
  <c r="AX206" i="1" s="1"/>
  <c r="AP212" i="1"/>
  <c r="AP206" i="1" s="1"/>
  <c r="AH212" i="1"/>
  <c r="Z212" i="1"/>
  <c r="R212" i="1"/>
  <c r="R206" i="1" s="1"/>
  <c r="DH212" i="1"/>
  <c r="CX212" i="1"/>
  <c r="CN212" i="1"/>
  <c r="CB212" i="1"/>
  <c r="BR212" i="1"/>
  <c r="BH212" i="1"/>
  <c r="AV212" i="1"/>
  <c r="AL212" i="1"/>
  <c r="AB212" i="1"/>
  <c r="P212" i="1"/>
  <c r="DF212" i="1"/>
  <c r="CV212" i="1"/>
  <c r="CJ212" i="1"/>
  <c r="BZ212" i="1"/>
  <c r="BP212" i="1"/>
  <c r="BD212" i="1"/>
  <c r="AT212" i="1"/>
  <c r="AJ212" i="1"/>
  <c r="AJ206" i="1" s="1"/>
  <c r="X212" i="1"/>
  <c r="N212" i="1"/>
  <c r="DD212" i="1"/>
  <c r="CH212" i="1"/>
  <c r="CH206" i="1" s="1"/>
  <c r="BL212" i="1"/>
  <c r="BL206" i="1" s="1"/>
  <c r="AR212" i="1"/>
  <c r="V212" i="1"/>
  <c r="CZ212" i="1"/>
  <c r="CZ206" i="1" s="1"/>
  <c r="CF212" i="1"/>
  <c r="CF206" i="1" s="1"/>
  <c r="BJ212" i="1"/>
  <c r="AN212" i="1"/>
  <c r="T212" i="1"/>
  <c r="D213" i="1"/>
  <c r="D214" i="1" s="1"/>
  <c r="DN212" i="1"/>
  <c r="CR212" i="1"/>
  <c r="BX212" i="1"/>
  <c r="BX206" i="1" s="1"/>
  <c r="BB212" i="1"/>
  <c r="AF212" i="1"/>
  <c r="DL212" i="1"/>
  <c r="CP212" i="1"/>
  <c r="BT212" i="1"/>
  <c r="BT206" i="1" s="1"/>
  <c r="AZ212" i="1"/>
  <c r="AD212" i="1"/>
  <c r="AD206" i="1" s="1"/>
  <c r="CR206" i="1"/>
  <c r="BH206" i="1"/>
  <c r="AH206" i="1"/>
  <c r="P206" i="1"/>
  <c r="BF206" i="1"/>
  <c r="CV206" i="1"/>
  <c r="BJ206" i="1"/>
  <c r="CP206" i="1"/>
  <c r="AF206" i="1"/>
  <c r="DL206" i="1"/>
  <c r="CD206" i="1"/>
  <c r="AR206" i="1"/>
  <c r="CJ206" i="1"/>
  <c r="Z206" i="1"/>
  <c r="BP206" i="1"/>
  <c r="DH206" i="1"/>
  <c r="AL206" i="1"/>
  <c r="BR206" i="1"/>
  <c r="CX206" i="1"/>
  <c r="T206" i="1"/>
  <c r="DB206" i="1"/>
  <c r="CN206" i="1"/>
  <c r="AZ206" i="1"/>
  <c r="BD206" i="1"/>
  <c r="CT206" i="1"/>
  <c r="CB206" i="1"/>
  <c r="DP211" i="1"/>
  <c r="N206" i="1"/>
  <c r="AT206" i="1"/>
  <c r="BZ206" i="1"/>
  <c r="DF206" i="1"/>
  <c r="AB206" i="1"/>
  <c r="DJ206" i="1"/>
  <c r="BV206" i="1"/>
  <c r="AN206" i="1"/>
  <c r="X206" i="1"/>
  <c r="BN206" i="1"/>
  <c r="DD206" i="1"/>
  <c r="AV206" i="1"/>
  <c r="V206" i="1"/>
  <c r="BB206" i="1"/>
  <c r="DN206" i="1"/>
  <c r="DP212" i="1" l="1"/>
  <c r="DP206" i="1" s="1"/>
  <c r="DL214" i="1"/>
  <c r="DD214" i="1"/>
  <c r="CV214" i="1"/>
  <c r="CN214" i="1"/>
  <c r="CF214" i="1"/>
  <c r="BX214" i="1"/>
  <c r="BP214" i="1"/>
  <c r="BH214" i="1"/>
  <c r="AZ214" i="1"/>
  <c r="AR214" i="1"/>
  <c r="AJ214" i="1"/>
  <c r="AB214" i="1"/>
  <c r="T214" i="1"/>
  <c r="DJ214" i="1"/>
  <c r="DB214" i="1"/>
  <c r="CT214" i="1"/>
  <c r="CL214" i="1"/>
  <c r="CD214" i="1"/>
  <c r="BV214" i="1"/>
  <c r="BN214" i="1"/>
  <c r="BF214" i="1"/>
  <c r="AX214" i="1"/>
  <c r="AP214" i="1"/>
  <c r="AH214" i="1"/>
  <c r="Z214" i="1"/>
  <c r="R214" i="1"/>
  <c r="D215" i="1"/>
  <c r="DH214" i="1"/>
  <c r="CZ214" i="1"/>
  <c r="CR214" i="1"/>
  <c r="CJ214" i="1"/>
  <c r="CB214" i="1"/>
  <c r="BT214" i="1"/>
  <c r="BL214" i="1"/>
  <c r="BD214" i="1"/>
  <c r="AV214" i="1"/>
  <c r="AN214" i="1"/>
  <c r="AF214" i="1"/>
  <c r="X214" i="1"/>
  <c r="P214" i="1"/>
  <c r="DN214" i="1"/>
  <c r="CH214" i="1"/>
  <c r="BB214" i="1"/>
  <c r="V214" i="1"/>
  <c r="DF214" i="1"/>
  <c r="BZ214" i="1"/>
  <c r="AT214" i="1"/>
  <c r="N214" i="1"/>
  <c r="BJ214" i="1"/>
  <c r="CX214" i="1"/>
  <c r="AL214" i="1"/>
  <c r="CP214" i="1"/>
  <c r="AD214" i="1"/>
  <c r="BR214" i="1"/>
  <c r="DP214" i="1" l="1"/>
  <c r="D216" i="1"/>
  <c r="DH215" i="1"/>
  <c r="CZ215" i="1"/>
  <c r="CR215" i="1"/>
  <c r="CJ215" i="1"/>
  <c r="CB215" i="1"/>
  <c r="BT215" i="1"/>
  <c r="BL215" i="1"/>
  <c r="BD215" i="1"/>
  <c r="AV215" i="1"/>
  <c r="AN215" i="1"/>
  <c r="AF215" i="1"/>
  <c r="X215" i="1"/>
  <c r="P215" i="1"/>
  <c r="DN215" i="1"/>
  <c r="DF215" i="1"/>
  <c r="CX215" i="1"/>
  <c r="CP215" i="1"/>
  <c r="CH215" i="1"/>
  <c r="BZ215" i="1"/>
  <c r="BR215" i="1"/>
  <c r="BJ215" i="1"/>
  <c r="BB215" i="1"/>
  <c r="AT215" i="1"/>
  <c r="AL215" i="1"/>
  <c r="AD215" i="1"/>
  <c r="V215" i="1"/>
  <c r="N215" i="1"/>
  <c r="DL215" i="1"/>
  <c r="DD215" i="1"/>
  <c r="CV215" i="1"/>
  <c r="CN215" i="1"/>
  <c r="CF215" i="1"/>
  <c r="BX215" i="1"/>
  <c r="BP215" i="1"/>
  <c r="BH215" i="1"/>
  <c r="AZ215" i="1"/>
  <c r="AR215" i="1"/>
  <c r="AJ215" i="1"/>
  <c r="AB215" i="1"/>
  <c r="T215" i="1"/>
  <c r="DJ215" i="1"/>
  <c r="CD215" i="1"/>
  <c r="AX215" i="1"/>
  <c r="R215" i="1"/>
  <c r="DB215" i="1"/>
  <c r="BV215" i="1"/>
  <c r="AP215" i="1"/>
  <c r="CT215" i="1"/>
  <c r="AH215" i="1"/>
  <c r="CL215" i="1"/>
  <c r="Z215" i="1"/>
  <c r="BN215" i="1"/>
  <c r="BF215" i="1"/>
  <c r="DL216" i="1" l="1"/>
  <c r="DD216" i="1"/>
  <c r="CV216" i="1"/>
  <c r="CN216" i="1"/>
  <c r="CF216" i="1"/>
  <c r="BX216" i="1"/>
  <c r="BP216" i="1"/>
  <c r="BH216" i="1"/>
  <c r="AZ216" i="1"/>
  <c r="AR216" i="1"/>
  <c r="AJ216" i="1"/>
  <c r="AB216" i="1"/>
  <c r="T216" i="1"/>
  <c r="DJ216" i="1"/>
  <c r="DB216" i="1"/>
  <c r="CT216" i="1"/>
  <c r="CL216" i="1"/>
  <c r="CD216" i="1"/>
  <c r="BV216" i="1"/>
  <c r="BN216" i="1"/>
  <c r="BF216" i="1"/>
  <c r="AX216" i="1"/>
  <c r="AP216" i="1"/>
  <c r="AH216" i="1"/>
  <c r="Z216" i="1"/>
  <c r="R216" i="1"/>
  <c r="D217" i="1"/>
  <c r="DH216" i="1"/>
  <c r="CZ216" i="1"/>
  <c r="CR216" i="1"/>
  <c r="CJ216" i="1"/>
  <c r="CB216" i="1"/>
  <c r="BT216" i="1"/>
  <c r="BL216" i="1"/>
  <c r="BD216" i="1"/>
  <c r="AV216" i="1"/>
  <c r="AN216" i="1"/>
  <c r="AF216" i="1"/>
  <c r="X216" i="1"/>
  <c r="P216" i="1"/>
  <c r="DN216" i="1"/>
  <c r="CH216" i="1"/>
  <c r="BB216" i="1"/>
  <c r="V216" i="1"/>
  <c r="DF216" i="1"/>
  <c r="BZ216" i="1"/>
  <c r="AT216" i="1"/>
  <c r="N216" i="1"/>
  <c r="CX216" i="1"/>
  <c r="AL216" i="1"/>
  <c r="CP216" i="1"/>
  <c r="AD216" i="1"/>
  <c r="BR216" i="1"/>
  <c r="BJ216" i="1"/>
  <c r="DP215" i="1"/>
  <c r="DP216" i="1" l="1"/>
  <c r="D218" i="1"/>
  <c r="D219" i="1" s="1"/>
  <c r="DH217" i="1"/>
  <c r="DH213" i="1" s="1"/>
  <c r="CZ217" i="1"/>
  <c r="CZ213" i="1" s="1"/>
  <c r="CR217" i="1"/>
  <c r="CR213" i="1" s="1"/>
  <c r="CJ217" i="1"/>
  <c r="CJ213" i="1" s="1"/>
  <c r="CB217" i="1"/>
  <c r="CB213" i="1" s="1"/>
  <c r="BT217" i="1"/>
  <c r="BT213" i="1" s="1"/>
  <c r="BL217" i="1"/>
  <c r="BL213" i="1" s="1"/>
  <c r="BD217" i="1"/>
  <c r="BD213" i="1" s="1"/>
  <c r="AV217" i="1"/>
  <c r="AV213" i="1" s="1"/>
  <c r="AN217" i="1"/>
  <c r="AN213" i="1" s="1"/>
  <c r="AF217" i="1"/>
  <c r="AF213" i="1" s="1"/>
  <c r="X217" i="1"/>
  <c r="X213" i="1" s="1"/>
  <c r="P217" i="1"/>
  <c r="P213" i="1" s="1"/>
  <c r="DN217" i="1"/>
  <c r="DN213" i="1" s="1"/>
  <c r="DF217" i="1"/>
  <c r="DF213" i="1" s="1"/>
  <c r="CX217" i="1"/>
  <c r="CX213" i="1" s="1"/>
  <c r="CP217" i="1"/>
  <c r="CP213" i="1" s="1"/>
  <c r="CH217" i="1"/>
  <c r="CH213" i="1" s="1"/>
  <c r="BZ217" i="1"/>
  <c r="BZ213" i="1" s="1"/>
  <c r="BR217" i="1"/>
  <c r="BR213" i="1" s="1"/>
  <c r="BJ217" i="1"/>
  <c r="BJ213" i="1" s="1"/>
  <c r="BB217" i="1"/>
  <c r="BB213" i="1" s="1"/>
  <c r="AT217" i="1"/>
  <c r="AT213" i="1" s="1"/>
  <c r="AL217" i="1"/>
  <c r="AL213" i="1" s="1"/>
  <c r="AD217" i="1"/>
  <c r="AD213" i="1" s="1"/>
  <c r="V217" i="1"/>
  <c r="V213" i="1" s="1"/>
  <c r="N217" i="1"/>
  <c r="DL217" i="1"/>
  <c r="DL213" i="1" s="1"/>
  <c r="DD217" i="1"/>
  <c r="DD213" i="1" s="1"/>
  <c r="CV217" i="1"/>
  <c r="CV213" i="1" s="1"/>
  <c r="CN217" i="1"/>
  <c r="CN213" i="1" s="1"/>
  <c r="CF217" i="1"/>
  <c r="CF213" i="1" s="1"/>
  <c r="BX217" i="1"/>
  <c r="BX213" i="1" s="1"/>
  <c r="BP217" i="1"/>
  <c r="BP213" i="1" s="1"/>
  <c r="BH217" i="1"/>
  <c r="BH213" i="1" s="1"/>
  <c r="AZ217" i="1"/>
  <c r="AZ213" i="1" s="1"/>
  <c r="AR217" i="1"/>
  <c r="AR213" i="1" s="1"/>
  <c r="AJ217" i="1"/>
  <c r="AJ213" i="1" s="1"/>
  <c r="AB217" i="1"/>
  <c r="AB213" i="1" s="1"/>
  <c r="T217" i="1"/>
  <c r="T213" i="1" s="1"/>
  <c r="DJ217" i="1"/>
  <c r="DJ213" i="1" s="1"/>
  <c r="CD217" i="1"/>
  <c r="CD213" i="1" s="1"/>
  <c r="AX217" i="1"/>
  <c r="AX213" i="1" s="1"/>
  <c r="R217" i="1"/>
  <c r="R213" i="1" s="1"/>
  <c r="DB217" i="1"/>
  <c r="DB213" i="1" s="1"/>
  <c r="BV217" i="1"/>
  <c r="AP217" i="1"/>
  <c r="AP213" i="1" s="1"/>
  <c r="CL217" i="1"/>
  <c r="CL213" i="1" s="1"/>
  <c r="Z217" i="1"/>
  <c r="Z213" i="1" s="1"/>
  <c r="BN217" i="1"/>
  <c r="BN213" i="1" s="1"/>
  <c r="BF217" i="1"/>
  <c r="BF213" i="1" s="1"/>
  <c r="CT217" i="1"/>
  <c r="CT213" i="1" s="1"/>
  <c r="AH217" i="1"/>
  <c r="AH213" i="1" s="1"/>
  <c r="BV213" i="1"/>
  <c r="DN219" i="1" l="1"/>
  <c r="DF219" i="1"/>
  <c r="CX219" i="1"/>
  <c r="CP219" i="1"/>
  <c r="CH219" i="1"/>
  <c r="BZ219" i="1"/>
  <c r="BR219" i="1"/>
  <c r="BJ219" i="1"/>
  <c r="BB219" i="1"/>
  <c r="AT219" i="1"/>
  <c r="AL219" i="1"/>
  <c r="AD219" i="1"/>
  <c r="V219" i="1"/>
  <c r="N219" i="1"/>
  <c r="DL219" i="1"/>
  <c r="DD219" i="1"/>
  <c r="CV219" i="1"/>
  <c r="CN219" i="1"/>
  <c r="CF219" i="1"/>
  <c r="BX219" i="1"/>
  <c r="BP219" i="1"/>
  <c r="BH219" i="1"/>
  <c r="AZ219" i="1"/>
  <c r="AR219" i="1"/>
  <c r="AJ219" i="1"/>
  <c r="AB219" i="1"/>
  <c r="T219" i="1"/>
  <c r="DJ219" i="1"/>
  <c r="DB219" i="1"/>
  <c r="CT219" i="1"/>
  <c r="CL219" i="1"/>
  <c r="CD219" i="1"/>
  <c r="BV219" i="1"/>
  <c r="BN219" i="1"/>
  <c r="BF219" i="1"/>
  <c r="AX219" i="1"/>
  <c r="AP219" i="1"/>
  <c r="AH219" i="1"/>
  <c r="Z219" i="1"/>
  <c r="R219" i="1"/>
  <c r="CZ219" i="1"/>
  <c r="BT219" i="1"/>
  <c r="AN219" i="1"/>
  <c r="D220" i="1"/>
  <c r="CR219" i="1"/>
  <c r="BL219" i="1"/>
  <c r="AF219" i="1"/>
  <c r="BD219" i="1"/>
  <c r="DH219" i="1"/>
  <c r="AV219" i="1"/>
  <c r="CJ219" i="1"/>
  <c r="X219" i="1"/>
  <c r="CB219" i="1"/>
  <c r="P219" i="1"/>
  <c r="DP217" i="1"/>
  <c r="DP213" i="1" s="1"/>
  <c r="N213" i="1"/>
  <c r="DJ220" i="1" l="1"/>
  <c r="DB220" i="1"/>
  <c r="CT220" i="1"/>
  <c r="CL220" i="1"/>
  <c r="CD220" i="1"/>
  <c r="BV220" i="1"/>
  <c r="BN220" i="1"/>
  <c r="BF220" i="1"/>
  <c r="AX220" i="1"/>
  <c r="AP220" i="1"/>
  <c r="AH220" i="1"/>
  <c r="Z220" i="1"/>
  <c r="R220" i="1"/>
  <c r="D221" i="1"/>
  <c r="DH220" i="1"/>
  <c r="CZ220" i="1"/>
  <c r="CR220" i="1"/>
  <c r="CJ220" i="1"/>
  <c r="CB220" i="1"/>
  <c r="BT220" i="1"/>
  <c r="BL220" i="1"/>
  <c r="BD220" i="1"/>
  <c r="AV220" i="1"/>
  <c r="AN220" i="1"/>
  <c r="AF220" i="1"/>
  <c r="X220" i="1"/>
  <c r="P220" i="1"/>
  <c r="DN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N220" i="1"/>
  <c r="DL220" i="1"/>
  <c r="CF220" i="1"/>
  <c r="AZ220" i="1"/>
  <c r="T220" i="1"/>
  <c r="DD220" i="1"/>
  <c r="BX220" i="1"/>
  <c r="AR220" i="1"/>
  <c r="BP220" i="1"/>
  <c r="BH220" i="1"/>
  <c r="CV220" i="1"/>
  <c r="AJ220" i="1"/>
  <c r="CN220" i="1"/>
  <c r="AB220" i="1"/>
  <c r="DP219" i="1"/>
  <c r="DN221" i="1" l="1"/>
  <c r="DF221" i="1"/>
  <c r="CX221" i="1"/>
  <c r="CP221" i="1"/>
  <c r="CH221" i="1"/>
  <c r="BZ221" i="1"/>
  <c r="BR221" i="1"/>
  <c r="BJ221" i="1"/>
  <c r="BB221" i="1"/>
  <c r="AT221" i="1"/>
  <c r="AL221" i="1"/>
  <c r="AD221" i="1"/>
  <c r="V221" i="1"/>
  <c r="N221" i="1"/>
  <c r="DL221" i="1"/>
  <c r="DD221" i="1"/>
  <c r="CV221" i="1"/>
  <c r="CN221" i="1"/>
  <c r="CF221" i="1"/>
  <c r="BX221" i="1"/>
  <c r="BP221" i="1"/>
  <c r="BH221" i="1"/>
  <c r="AZ221" i="1"/>
  <c r="AR221" i="1"/>
  <c r="AJ221" i="1"/>
  <c r="AB221" i="1"/>
  <c r="T221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222" i="1"/>
  <c r="CJ221" i="1"/>
  <c r="BD221" i="1"/>
  <c r="X221" i="1"/>
  <c r="DH221" i="1"/>
  <c r="CB221" i="1"/>
  <c r="AV221" i="1"/>
  <c r="P221" i="1"/>
  <c r="BT221" i="1"/>
  <c r="BL221" i="1"/>
  <c r="CZ221" i="1"/>
  <c r="AN221" i="1"/>
  <c r="CR221" i="1"/>
  <c r="AF221" i="1"/>
  <c r="DP220" i="1"/>
  <c r="DP221" i="1" l="1"/>
  <c r="DJ222" i="1"/>
  <c r="DB222" i="1"/>
  <c r="CT222" i="1"/>
  <c r="CL222" i="1"/>
  <c r="CD222" i="1"/>
  <c r="BV222" i="1"/>
  <c r="BN222" i="1"/>
  <c r="BF222" i="1"/>
  <c r="AX222" i="1"/>
  <c r="AP222" i="1"/>
  <c r="AH222" i="1"/>
  <c r="Z222" i="1"/>
  <c r="R222" i="1"/>
  <c r="D223" i="1"/>
  <c r="DH222" i="1"/>
  <c r="CZ222" i="1"/>
  <c r="CR222" i="1"/>
  <c r="CJ222" i="1"/>
  <c r="CB222" i="1"/>
  <c r="BT222" i="1"/>
  <c r="BL222" i="1"/>
  <c r="BD222" i="1"/>
  <c r="AV222" i="1"/>
  <c r="AN222" i="1"/>
  <c r="AF222" i="1"/>
  <c r="X222" i="1"/>
  <c r="P222" i="1"/>
  <c r="DN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N222" i="1"/>
  <c r="DD222" i="1"/>
  <c r="BX222" i="1"/>
  <c r="AR222" i="1"/>
  <c r="CV222" i="1"/>
  <c r="BP222" i="1"/>
  <c r="AJ222" i="1"/>
  <c r="CN222" i="1"/>
  <c r="BH222" i="1"/>
  <c r="AB222" i="1"/>
  <c r="T222" i="1"/>
  <c r="DL222" i="1"/>
  <c r="CF222" i="1"/>
  <c r="AZ222" i="1"/>
  <c r="DP222" i="1" l="1"/>
  <c r="DN223" i="1"/>
  <c r="DF223" i="1"/>
  <c r="CX223" i="1"/>
  <c r="CP223" i="1"/>
  <c r="CH223" i="1"/>
  <c r="BZ223" i="1"/>
  <c r="BR223" i="1"/>
  <c r="BJ223" i="1"/>
  <c r="BB223" i="1"/>
  <c r="AT223" i="1"/>
  <c r="AL223" i="1"/>
  <c r="AD223" i="1"/>
  <c r="V223" i="1"/>
  <c r="N223" i="1"/>
  <c r="DL223" i="1"/>
  <c r="DD223" i="1"/>
  <c r="CV223" i="1"/>
  <c r="CN223" i="1"/>
  <c r="CF223" i="1"/>
  <c r="BX223" i="1"/>
  <c r="BP223" i="1"/>
  <c r="BH223" i="1"/>
  <c r="AZ223" i="1"/>
  <c r="AR223" i="1"/>
  <c r="AJ223" i="1"/>
  <c r="AB223" i="1"/>
  <c r="T223" i="1"/>
  <c r="DJ223" i="1"/>
  <c r="DB223" i="1"/>
  <c r="CT223" i="1"/>
  <c r="CL223" i="1"/>
  <c r="CD223" i="1"/>
  <c r="BV223" i="1"/>
  <c r="BN223" i="1"/>
  <c r="BF223" i="1"/>
  <c r="AX223" i="1"/>
  <c r="AP223" i="1"/>
  <c r="AH223" i="1"/>
  <c r="Z223" i="1"/>
  <c r="R223" i="1"/>
  <c r="DH223" i="1"/>
  <c r="CB223" i="1"/>
  <c r="AV223" i="1"/>
  <c r="P223" i="1"/>
  <c r="CZ223" i="1"/>
  <c r="BT223" i="1"/>
  <c r="AN223" i="1"/>
  <c r="D224" i="1"/>
  <c r="CR223" i="1"/>
  <c r="BL223" i="1"/>
  <c r="AF223" i="1"/>
  <c r="CJ223" i="1"/>
  <c r="BD223" i="1"/>
  <c r="X223" i="1"/>
  <c r="DJ224" i="1" l="1"/>
  <c r="DB224" i="1"/>
  <c r="CT224" i="1"/>
  <c r="CL224" i="1"/>
  <c r="CD224" i="1"/>
  <c r="BV224" i="1"/>
  <c r="BN224" i="1"/>
  <c r="BF224" i="1"/>
  <c r="AX224" i="1"/>
  <c r="AP224" i="1"/>
  <c r="AH224" i="1"/>
  <c r="Z224" i="1"/>
  <c r="R224" i="1"/>
  <c r="D225" i="1"/>
  <c r="DH224" i="1"/>
  <c r="CZ224" i="1"/>
  <c r="CR224" i="1"/>
  <c r="CJ224" i="1"/>
  <c r="CB224" i="1"/>
  <c r="BT224" i="1"/>
  <c r="BL224" i="1"/>
  <c r="BD224" i="1"/>
  <c r="AV224" i="1"/>
  <c r="AN224" i="1"/>
  <c r="AF224" i="1"/>
  <c r="X224" i="1"/>
  <c r="P224" i="1"/>
  <c r="DN224" i="1"/>
  <c r="DF224" i="1"/>
  <c r="CX224" i="1"/>
  <c r="CP224" i="1"/>
  <c r="CH224" i="1"/>
  <c r="BZ224" i="1"/>
  <c r="BR224" i="1"/>
  <c r="BJ224" i="1"/>
  <c r="BB224" i="1"/>
  <c r="AT224" i="1"/>
  <c r="AL224" i="1"/>
  <c r="AD224" i="1"/>
  <c r="V224" i="1"/>
  <c r="N224" i="1"/>
  <c r="CN224" i="1"/>
  <c r="BH224" i="1"/>
  <c r="AB224" i="1"/>
  <c r="DL224" i="1"/>
  <c r="CF224" i="1"/>
  <c r="AZ224" i="1"/>
  <c r="T224" i="1"/>
  <c r="DD224" i="1"/>
  <c r="BX224" i="1"/>
  <c r="AR224" i="1"/>
  <c r="CV224" i="1"/>
  <c r="BP224" i="1"/>
  <c r="AJ224" i="1"/>
  <c r="DP223" i="1"/>
  <c r="DN225" i="1" l="1"/>
  <c r="DF225" i="1"/>
  <c r="CX225" i="1"/>
  <c r="CP225" i="1"/>
  <c r="CH225" i="1"/>
  <c r="BZ225" i="1"/>
  <c r="BR225" i="1"/>
  <c r="BJ225" i="1"/>
  <c r="BB225" i="1"/>
  <c r="AT225" i="1"/>
  <c r="AL225" i="1"/>
  <c r="AD225" i="1"/>
  <c r="V225" i="1"/>
  <c r="N225" i="1"/>
  <c r="DL225" i="1"/>
  <c r="DD225" i="1"/>
  <c r="CV225" i="1"/>
  <c r="CN225" i="1"/>
  <c r="CF225" i="1"/>
  <c r="BX225" i="1"/>
  <c r="BP225" i="1"/>
  <c r="BH225" i="1"/>
  <c r="AZ225" i="1"/>
  <c r="AR225" i="1"/>
  <c r="AJ225" i="1"/>
  <c r="AB225" i="1"/>
  <c r="T225" i="1"/>
  <c r="DJ225" i="1"/>
  <c r="DB225" i="1"/>
  <c r="CT225" i="1"/>
  <c r="CL225" i="1"/>
  <c r="CD225" i="1"/>
  <c r="BV225" i="1"/>
  <c r="BN225" i="1"/>
  <c r="BF225" i="1"/>
  <c r="AX225" i="1"/>
  <c r="AP225" i="1"/>
  <c r="AH225" i="1"/>
  <c r="Z225" i="1"/>
  <c r="R225" i="1"/>
  <c r="D226" i="1"/>
  <c r="CR225" i="1"/>
  <c r="BL225" i="1"/>
  <c r="AF225" i="1"/>
  <c r="CJ225" i="1"/>
  <c r="BD225" i="1"/>
  <c r="X225" i="1"/>
  <c r="DH225" i="1"/>
  <c r="CB225" i="1"/>
  <c r="AV225" i="1"/>
  <c r="P225" i="1"/>
  <c r="BT225" i="1"/>
  <c r="AN225" i="1"/>
  <c r="CZ225" i="1"/>
  <c r="DP224" i="1"/>
  <c r="DP225" i="1" l="1"/>
  <c r="DJ226" i="1"/>
  <c r="DB226" i="1"/>
  <c r="CT226" i="1"/>
  <c r="CL226" i="1"/>
  <c r="CD226" i="1"/>
  <c r="BV226" i="1"/>
  <c r="BN226" i="1"/>
  <c r="BF226" i="1"/>
  <c r="AX226" i="1"/>
  <c r="AP226" i="1"/>
  <c r="AH226" i="1"/>
  <c r="Z226" i="1"/>
  <c r="R226" i="1"/>
  <c r="D227" i="1"/>
  <c r="DH226" i="1"/>
  <c r="CZ226" i="1"/>
  <c r="CR226" i="1"/>
  <c r="CJ226" i="1"/>
  <c r="CB226" i="1"/>
  <c r="BT226" i="1"/>
  <c r="BL226" i="1"/>
  <c r="BD226" i="1"/>
  <c r="AV226" i="1"/>
  <c r="AN226" i="1"/>
  <c r="AF226" i="1"/>
  <c r="X226" i="1"/>
  <c r="P226" i="1"/>
  <c r="DN226" i="1"/>
  <c r="DF226" i="1"/>
  <c r="CX226" i="1"/>
  <c r="CP226" i="1"/>
  <c r="CH226" i="1"/>
  <c r="BZ226" i="1"/>
  <c r="BR226" i="1"/>
  <c r="BJ226" i="1"/>
  <c r="BB226" i="1"/>
  <c r="AT226" i="1"/>
  <c r="AL226" i="1"/>
  <c r="AD226" i="1"/>
  <c r="V226" i="1"/>
  <c r="N226" i="1"/>
  <c r="DD226" i="1"/>
  <c r="BX226" i="1"/>
  <c r="AR226" i="1"/>
  <c r="CV226" i="1"/>
  <c r="BP226" i="1"/>
  <c r="AJ226" i="1"/>
  <c r="CN226" i="1"/>
  <c r="BH226" i="1"/>
  <c r="AB226" i="1"/>
  <c r="AZ226" i="1"/>
  <c r="T226" i="1"/>
  <c r="DL226" i="1"/>
  <c r="CF226" i="1"/>
  <c r="DN227" i="1" l="1"/>
  <c r="DF227" i="1"/>
  <c r="CX227" i="1"/>
  <c r="CP227" i="1"/>
  <c r="CH227" i="1"/>
  <c r="BZ227" i="1"/>
  <c r="BR227" i="1"/>
  <c r="BJ227" i="1"/>
  <c r="BB227" i="1"/>
  <c r="AT227" i="1"/>
  <c r="AL227" i="1"/>
  <c r="AD227" i="1"/>
  <c r="V227" i="1"/>
  <c r="N227" i="1"/>
  <c r="DL227" i="1"/>
  <c r="DD227" i="1"/>
  <c r="CV227" i="1"/>
  <c r="CN227" i="1"/>
  <c r="CF227" i="1"/>
  <c r="BX227" i="1"/>
  <c r="BP227" i="1"/>
  <c r="BH227" i="1"/>
  <c r="AZ227" i="1"/>
  <c r="AR227" i="1"/>
  <c r="AJ227" i="1"/>
  <c r="AB227" i="1"/>
  <c r="T227" i="1"/>
  <c r="DJ227" i="1"/>
  <c r="DB227" i="1"/>
  <c r="CT227" i="1"/>
  <c r="CL227" i="1"/>
  <c r="CD227" i="1"/>
  <c r="BV227" i="1"/>
  <c r="BN227" i="1"/>
  <c r="BF227" i="1"/>
  <c r="AX227" i="1"/>
  <c r="AP227" i="1"/>
  <c r="AH227" i="1"/>
  <c r="Z227" i="1"/>
  <c r="R227" i="1"/>
  <c r="DH227" i="1"/>
  <c r="CB227" i="1"/>
  <c r="AV227" i="1"/>
  <c r="P227" i="1"/>
  <c r="CZ227" i="1"/>
  <c r="BT227" i="1"/>
  <c r="AN227" i="1"/>
  <c r="D228" i="1"/>
  <c r="CR227" i="1"/>
  <c r="BL227" i="1"/>
  <c r="AF227" i="1"/>
  <c r="CJ227" i="1"/>
  <c r="BD227" i="1"/>
  <c r="X227" i="1"/>
  <c r="DP226" i="1"/>
  <c r="DJ228" i="1" l="1"/>
  <c r="DB228" i="1"/>
  <c r="CT228" i="1"/>
  <c r="CL228" i="1"/>
  <c r="CD228" i="1"/>
  <c r="BV228" i="1"/>
  <c r="BN228" i="1"/>
  <c r="BF228" i="1"/>
  <c r="AX228" i="1"/>
  <c r="AP228" i="1"/>
  <c r="AH228" i="1"/>
  <c r="Z228" i="1"/>
  <c r="R228" i="1"/>
  <c r="D229" i="1"/>
  <c r="DH228" i="1"/>
  <c r="CZ228" i="1"/>
  <c r="CR228" i="1"/>
  <c r="CJ228" i="1"/>
  <c r="CB228" i="1"/>
  <c r="BT228" i="1"/>
  <c r="BL228" i="1"/>
  <c r="BD228" i="1"/>
  <c r="AV228" i="1"/>
  <c r="AN228" i="1"/>
  <c r="AF228" i="1"/>
  <c r="X228" i="1"/>
  <c r="P228" i="1"/>
  <c r="DN228" i="1"/>
  <c r="DF228" i="1"/>
  <c r="CX228" i="1"/>
  <c r="CP228" i="1"/>
  <c r="CH228" i="1"/>
  <c r="BZ228" i="1"/>
  <c r="BR228" i="1"/>
  <c r="BJ228" i="1"/>
  <c r="BB228" i="1"/>
  <c r="AT228" i="1"/>
  <c r="AL228" i="1"/>
  <c r="AD228" i="1"/>
  <c r="V228" i="1"/>
  <c r="N228" i="1"/>
  <c r="CV228" i="1"/>
  <c r="BP228" i="1"/>
  <c r="AJ228" i="1"/>
  <c r="CN228" i="1"/>
  <c r="BH228" i="1"/>
  <c r="AB228" i="1"/>
  <c r="DL228" i="1"/>
  <c r="CF228" i="1"/>
  <c r="AZ228" i="1"/>
  <c r="T228" i="1"/>
  <c r="DD228" i="1"/>
  <c r="BX228" i="1"/>
  <c r="AR228" i="1"/>
  <c r="DP227" i="1"/>
  <c r="DN229" i="1" l="1"/>
  <c r="DF229" i="1"/>
  <c r="CX229" i="1"/>
  <c r="CP229" i="1"/>
  <c r="CH229" i="1"/>
  <c r="BZ229" i="1"/>
  <c r="BR229" i="1"/>
  <c r="BJ229" i="1"/>
  <c r="BB229" i="1"/>
  <c r="AT229" i="1"/>
  <c r="AL229" i="1"/>
  <c r="AD229" i="1"/>
  <c r="V229" i="1"/>
  <c r="N229" i="1"/>
  <c r="DL229" i="1"/>
  <c r="DD229" i="1"/>
  <c r="CV229" i="1"/>
  <c r="CN229" i="1"/>
  <c r="CF229" i="1"/>
  <c r="BX229" i="1"/>
  <c r="BP229" i="1"/>
  <c r="BH229" i="1"/>
  <c r="AZ229" i="1"/>
  <c r="AR229" i="1"/>
  <c r="AJ229" i="1"/>
  <c r="AB229" i="1"/>
  <c r="T229" i="1"/>
  <c r="DJ229" i="1"/>
  <c r="DB229" i="1"/>
  <c r="CT229" i="1"/>
  <c r="CL229" i="1"/>
  <c r="CD229" i="1"/>
  <c r="BV229" i="1"/>
  <c r="BN229" i="1"/>
  <c r="BF229" i="1"/>
  <c r="AX229" i="1"/>
  <c r="AP229" i="1"/>
  <c r="AH229" i="1"/>
  <c r="Z229" i="1"/>
  <c r="R229" i="1"/>
  <c r="CZ229" i="1"/>
  <c r="BT229" i="1"/>
  <c r="AN229" i="1"/>
  <c r="D230" i="1"/>
  <c r="CR229" i="1"/>
  <c r="BL229" i="1"/>
  <c r="AF229" i="1"/>
  <c r="CJ229" i="1"/>
  <c r="BD229" i="1"/>
  <c r="X229" i="1"/>
  <c r="DH229" i="1"/>
  <c r="CB229" i="1"/>
  <c r="AV229" i="1"/>
  <c r="P229" i="1"/>
  <c r="DP228" i="1"/>
  <c r="DJ230" i="1" l="1"/>
  <c r="DJ218" i="1" s="1"/>
  <c r="DB230" i="1"/>
  <c r="DB218" i="1" s="1"/>
  <c r="CT230" i="1"/>
  <c r="CT218" i="1" s="1"/>
  <c r="CL230" i="1"/>
  <c r="CL218" i="1" s="1"/>
  <c r="CD230" i="1"/>
  <c r="CD218" i="1" s="1"/>
  <c r="BV230" i="1"/>
  <c r="BV218" i="1" s="1"/>
  <c r="BN230" i="1"/>
  <c r="BN218" i="1" s="1"/>
  <c r="BF230" i="1"/>
  <c r="BF218" i="1" s="1"/>
  <c r="AX230" i="1"/>
  <c r="AX218" i="1" s="1"/>
  <c r="AP230" i="1"/>
  <c r="AP218" i="1" s="1"/>
  <c r="AH230" i="1"/>
  <c r="AH218" i="1" s="1"/>
  <c r="Z230" i="1"/>
  <c r="Z218" i="1" s="1"/>
  <c r="R230" i="1"/>
  <c r="R218" i="1" s="1"/>
  <c r="D231" i="1"/>
  <c r="D232" i="1" s="1"/>
  <c r="DH230" i="1"/>
  <c r="DH218" i="1" s="1"/>
  <c r="CZ230" i="1"/>
  <c r="CZ218" i="1" s="1"/>
  <c r="CR230" i="1"/>
  <c r="CR218" i="1" s="1"/>
  <c r="CJ230" i="1"/>
  <c r="CJ218" i="1" s="1"/>
  <c r="CB230" i="1"/>
  <c r="CB218" i="1" s="1"/>
  <c r="BT230" i="1"/>
  <c r="BT218" i="1" s="1"/>
  <c r="BL230" i="1"/>
  <c r="BL218" i="1" s="1"/>
  <c r="BD230" i="1"/>
  <c r="BD218" i="1" s="1"/>
  <c r="AV230" i="1"/>
  <c r="AV218" i="1" s="1"/>
  <c r="AN230" i="1"/>
  <c r="AN218" i="1" s="1"/>
  <c r="AF230" i="1"/>
  <c r="AF218" i="1" s="1"/>
  <c r="X230" i="1"/>
  <c r="X218" i="1" s="1"/>
  <c r="P230" i="1"/>
  <c r="P218" i="1" s="1"/>
  <c r="DN230" i="1"/>
  <c r="DN218" i="1" s="1"/>
  <c r="DF230" i="1"/>
  <c r="DF218" i="1" s="1"/>
  <c r="CX230" i="1"/>
  <c r="CX218" i="1" s="1"/>
  <c r="CP230" i="1"/>
  <c r="CP218" i="1" s="1"/>
  <c r="CH230" i="1"/>
  <c r="CH218" i="1" s="1"/>
  <c r="BZ230" i="1"/>
  <c r="BZ218" i="1" s="1"/>
  <c r="BR230" i="1"/>
  <c r="BR218" i="1" s="1"/>
  <c r="BJ230" i="1"/>
  <c r="BJ218" i="1" s="1"/>
  <c r="BB230" i="1"/>
  <c r="BB218" i="1" s="1"/>
  <c r="AT230" i="1"/>
  <c r="AT218" i="1" s="1"/>
  <c r="AL230" i="1"/>
  <c r="AL218" i="1" s="1"/>
  <c r="AD230" i="1"/>
  <c r="AD218" i="1" s="1"/>
  <c r="V230" i="1"/>
  <c r="V218" i="1" s="1"/>
  <c r="N230" i="1"/>
  <c r="DL230" i="1"/>
  <c r="DL218" i="1" s="1"/>
  <c r="CF230" i="1"/>
  <c r="CF218" i="1" s="1"/>
  <c r="AZ230" i="1"/>
  <c r="AZ218" i="1" s="1"/>
  <c r="T230" i="1"/>
  <c r="T218" i="1" s="1"/>
  <c r="DD230" i="1"/>
  <c r="DD218" i="1" s="1"/>
  <c r="BX230" i="1"/>
  <c r="BX218" i="1" s="1"/>
  <c r="AR230" i="1"/>
  <c r="AR218" i="1" s="1"/>
  <c r="CV230" i="1"/>
  <c r="CV218" i="1" s="1"/>
  <c r="BP230" i="1"/>
  <c r="BP218" i="1" s="1"/>
  <c r="AJ230" i="1"/>
  <c r="AJ218" i="1" s="1"/>
  <c r="CN230" i="1"/>
  <c r="CN218" i="1" s="1"/>
  <c r="BH230" i="1"/>
  <c r="BH218" i="1" s="1"/>
  <c r="AB230" i="1"/>
  <c r="AB218" i="1" s="1"/>
  <c r="DP229" i="1"/>
  <c r="DL232" i="1" l="1"/>
  <c r="DL231" i="1" s="1"/>
  <c r="DD232" i="1"/>
  <c r="DD231" i="1" s="1"/>
  <c r="CV232" i="1"/>
  <c r="CV231" i="1" s="1"/>
  <c r="CN232" i="1"/>
  <c r="CN231" i="1" s="1"/>
  <c r="CF232" i="1"/>
  <c r="CF231" i="1" s="1"/>
  <c r="BX232" i="1"/>
  <c r="BX231" i="1" s="1"/>
  <c r="BP232" i="1"/>
  <c r="BP231" i="1" s="1"/>
  <c r="BH232" i="1"/>
  <c r="BH231" i="1" s="1"/>
  <c r="AZ232" i="1"/>
  <c r="AZ231" i="1" s="1"/>
  <c r="AR232" i="1"/>
  <c r="AR231" i="1" s="1"/>
  <c r="AJ232" i="1"/>
  <c r="AJ231" i="1" s="1"/>
  <c r="DJ232" i="1"/>
  <c r="DJ231" i="1" s="1"/>
  <c r="DB232" i="1"/>
  <c r="DB231" i="1" s="1"/>
  <c r="CT232" i="1"/>
  <c r="CT231" i="1" s="1"/>
  <c r="CL232" i="1"/>
  <c r="CL231" i="1" s="1"/>
  <c r="CD232" i="1"/>
  <c r="CD231" i="1" s="1"/>
  <c r="BV232" i="1"/>
  <c r="BV231" i="1" s="1"/>
  <c r="BN232" i="1"/>
  <c r="BN231" i="1" s="1"/>
  <c r="BF232" i="1"/>
  <c r="BF231" i="1" s="1"/>
  <c r="AX232" i="1"/>
  <c r="AX231" i="1" s="1"/>
  <c r="AP232" i="1"/>
  <c r="AP231" i="1" s="1"/>
  <c r="DF232" i="1"/>
  <c r="DF231" i="1" s="1"/>
  <c r="CP232" i="1"/>
  <c r="CP231" i="1" s="1"/>
  <c r="BZ232" i="1"/>
  <c r="BZ231" i="1" s="1"/>
  <c r="BJ232" i="1"/>
  <c r="BJ231" i="1" s="1"/>
  <c r="AT232" i="1"/>
  <c r="AT231" i="1" s="1"/>
  <c r="AF232" i="1"/>
  <c r="AF231" i="1" s="1"/>
  <c r="X232" i="1"/>
  <c r="X231" i="1" s="1"/>
  <c r="P232" i="1"/>
  <c r="P231" i="1" s="1"/>
  <c r="CZ232" i="1"/>
  <c r="CZ231" i="1" s="1"/>
  <c r="CJ232" i="1"/>
  <c r="CJ231" i="1" s="1"/>
  <c r="BT232" i="1"/>
  <c r="BT231" i="1" s="1"/>
  <c r="BD232" i="1"/>
  <c r="BD231" i="1" s="1"/>
  <c r="AN232" i="1"/>
  <c r="AN231" i="1" s="1"/>
  <c r="AD232" i="1"/>
  <c r="AD231" i="1" s="1"/>
  <c r="V232" i="1"/>
  <c r="V231" i="1" s="1"/>
  <c r="N232" i="1"/>
  <c r="DN232" i="1"/>
  <c r="DN231" i="1" s="1"/>
  <c r="CX232" i="1"/>
  <c r="CX231" i="1" s="1"/>
  <c r="CH232" i="1"/>
  <c r="CH231" i="1" s="1"/>
  <c r="BR232" i="1"/>
  <c r="BR231" i="1" s="1"/>
  <c r="BB232" i="1"/>
  <c r="BB231" i="1" s="1"/>
  <c r="AL232" i="1"/>
  <c r="AL231" i="1" s="1"/>
  <c r="AB232" i="1"/>
  <c r="AB231" i="1" s="1"/>
  <c r="T232" i="1"/>
  <c r="T231" i="1" s="1"/>
  <c r="DH232" i="1"/>
  <c r="DH231" i="1" s="1"/>
  <c r="AV232" i="1"/>
  <c r="AV231" i="1" s="1"/>
  <c r="CR232" i="1"/>
  <c r="CR231" i="1" s="1"/>
  <c r="AH232" i="1"/>
  <c r="AH231" i="1" s="1"/>
  <c r="D233" i="1"/>
  <c r="D234" i="1" s="1"/>
  <c r="CB232" i="1"/>
  <c r="CB231" i="1" s="1"/>
  <c r="Z232" i="1"/>
  <c r="Z231" i="1" s="1"/>
  <c r="BL232" i="1"/>
  <c r="BL231" i="1" s="1"/>
  <c r="R232" i="1"/>
  <c r="R231" i="1" s="1"/>
  <c r="DP230" i="1"/>
  <c r="DP218" i="1" s="1"/>
  <c r="N218" i="1"/>
  <c r="DL234" i="1" l="1"/>
  <c r="DD234" i="1"/>
  <c r="CV234" i="1"/>
  <c r="CN234" i="1"/>
  <c r="CF234" i="1"/>
  <c r="BX234" i="1"/>
  <c r="BP234" i="1"/>
  <c r="BH234" i="1"/>
  <c r="AZ234" i="1"/>
  <c r="AR234" i="1"/>
  <c r="AJ234" i="1"/>
  <c r="AB234" i="1"/>
  <c r="T234" i="1"/>
  <c r="DJ234" i="1"/>
  <c r="DB234" i="1"/>
  <c r="CT234" i="1"/>
  <c r="CL234" i="1"/>
  <c r="CD234" i="1"/>
  <c r="BV234" i="1"/>
  <c r="BN234" i="1"/>
  <c r="BF234" i="1"/>
  <c r="AX234" i="1"/>
  <c r="AP234" i="1"/>
  <c r="AH234" i="1"/>
  <c r="Z234" i="1"/>
  <c r="R234" i="1"/>
  <c r="D235" i="1"/>
  <c r="DH234" i="1"/>
  <c r="CZ234" i="1"/>
  <c r="CR234" i="1"/>
  <c r="CJ234" i="1"/>
  <c r="CB234" i="1"/>
  <c r="BT234" i="1"/>
  <c r="BL234" i="1"/>
  <c r="BD234" i="1"/>
  <c r="AV234" i="1"/>
  <c r="AN234" i="1"/>
  <c r="AF234" i="1"/>
  <c r="X234" i="1"/>
  <c r="P234" i="1"/>
  <c r="DN234" i="1"/>
  <c r="CH234" i="1"/>
  <c r="BB234" i="1"/>
  <c r="V234" i="1"/>
  <c r="DF234" i="1"/>
  <c r="BZ234" i="1"/>
  <c r="AT234" i="1"/>
  <c r="N234" i="1"/>
  <c r="CX234" i="1"/>
  <c r="BR234" i="1"/>
  <c r="AL234" i="1"/>
  <c r="BJ234" i="1"/>
  <c r="AD234" i="1"/>
  <c r="CP234" i="1"/>
  <c r="DP232" i="1"/>
  <c r="DP231" i="1" s="1"/>
  <c r="N231" i="1"/>
  <c r="D236" i="1" l="1"/>
  <c r="DH235" i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DN235" i="1"/>
  <c r="DF235" i="1"/>
  <c r="CX235" i="1"/>
  <c r="CP235" i="1"/>
  <c r="CH235" i="1"/>
  <c r="BZ235" i="1"/>
  <c r="BR235" i="1"/>
  <c r="BJ235" i="1"/>
  <c r="BB235" i="1"/>
  <c r="AT235" i="1"/>
  <c r="AL235" i="1"/>
  <c r="AD235" i="1"/>
  <c r="V235" i="1"/>
  <c r="N235" i="1"/>
  <c r="DL235" i="1"/>
  <c r="DD235" i="1"/>
  <c r="CV235" i="1"/>
  <c r="CN235" i="1"/>
  <c r="CF235" i="1"/>
  <c r="BX235" i="1"/>
  <c r="BP235" i="1"/>
  <c r="BH235" i="1"/>
  <c r="AZ235" i="1"/>
  <c r="AR235" i="1"/>
  <c r="AJ235" i="1"/>
  <c r="AB235" i="1"/>
  <c r="T235" i="1"/>
  <c r="DJ235" i="1"/>
  <c r="CD235" i="1"/>
  <c r="AX235" i="1"/>
  <c r="R235" i="1"/>
  <c r="DB235" i="1"/>
  <c r="BV235" i="1"/>
  <c r="AP235" i="1"/>
  <c r="CT235" i="1"/>
  <c r="BN235" i="1"/>
  <c r="AH235" i="1"/>
  <c r="CL235" i="1"/>
  <c r="BF235" i="1"/>
  <c r="Z235" i="1"/>
  <c r="DP234" i="1"/>
  <c r="DP235" i="1" l="1"/>
  <c r="DL236" i="1"/>
  <c r="DD236" i="1"/>
  <c r="CV236" i="1"/>
  <c r="CN236" i="1"/>
  <c r="CF236" i="1"/>
  <c r="BX236" i="1"/>
  <c r="BP236" i="1"/>
  <c r="BH236" i="1"/>
  <c r="AZ236" i="1"/>
  <c r="AR236" i="1"/>
  <c r="AJ236" i="1"/>
  <c r="AB236" i="1"/>
  <c r="T236" i="1"/>
  <c r="DJ236" i="1"/>
  <c r="DB236" i="1"/>
  <c r="CT236" i="1"/>
  <c r="CL236" i="1"/>
  <c r="CD236" i="1"/>
  <c r="BV236" i="1"/>
  <c r="BN236" i="1"/>
  <c r="BF236" i="1"/>
  <c r="AX236" i="1"/>
  <c r="AP236" i="1"/>
  <c r="AH236" i="1"/>
  <c r="Z236" i="1"/>
  <c r="R236" i="1"/>
  <c r="D237" i="1"/>
  <c r="DH236" i="1"/>
  <c r="CZ236" i="1"/>
  <c r="CR236" i="1"/>
  <c r="CJ236" i="1"/>
  <c r="CB236" i="1"/>
  <c r="BT236" i="1"/>
  <c r="BL236" i="1"/>
  <c r="BD236" i="1"/>
  <c r="AV236" i="1"/>
  <c r="AN236" i="1"/>
  <c r="AF236" i="1"/>
  <c r="X236" i="1"/>
  <c r="P236" i="1"/>
  <c r="DN236" i="1"/>
  <c r="CH236" i="1"/>
  <c r="BB236" i="1"/>
  <c r="V236" i="1"/>
  <c r="DF236" i="1"/>
  <c r="BZ236" i="1"/>
  <c r="AT236" i="1"/>
  <c r="N236" i="1"/>
  <c r="CX236" i="1"/>
  <c r="BR236" i="1"/>
  <c r="AL236" i="1"/>
  <c r="CP236" i="1"/>
  <c r="BJ236" i="1"/>
  <c r="AD236" i="1"/>
  <c r="D238" i="1" l="1"/>
  <c r="DH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DN237" i="1"/>
  <c r="DF237" i="1"/>
  <c r="CX237" i="1"/>
  <c r="CP237" i="1"/>
  <c r="CH237" i="1"/>
  <c r="BZ237" i="1"/>
  <c r="BR237" i="1"/>
  <c r="BJ237" i="1"/>
  <c r="BB237" i="1"/>
  <c r="AT237" i="1"/>
  <c r="AL237" i="1"/>
  <c r="AD237" i="1"/>
  <c r="V237" i="1"/>
  <c r="N237" i="1"/>
  <c r="DL237" i="1"/>
  <c r="DD237" i="1"/>
  <c r="CV237" i="1"/>
  <c r="CN237" i="1"/>
  <c r="CF237" i="1"/>
  <c r="BX237" i="1"/>
  <c r="BP237" i="1"/>
  <c r="BH237" i="1"/>
  <c r="AZ237" i="1"/>
  <c r="AR237" i="1"/>
  <c r="AJ237" i="1"/>
  <c r="AB237" i="1"/>
  <c r="T237" i="1"/>
  <c r="DJ237" i="1"/>
  <c r="CD237" i="1"/>
  <c r="AX237" i="1"/>
  <c r="R237" i="1"/>
  <c r="DB237" i="1"/>
  <c r="BV237" i="1"/>
  <c r="AP237" i="1"/>
  <c r="CT237" i="1"/>
  <c r="BN237" i="1"/>
  <c r="AH237" i="1"/>
  <c r="BF237" i="1"/>
  <c r="Z237" i="1"/>
  <c r="CL237" i="1"/>
  <c r="DP236" i="1"/>
  <c r="DP237" i="1" l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DJ238" i="1"/>
  <c r="DB238" i="1"/>
  <c r="CT238" i="1"/>
  <c r="CL238" i="1"/>
  <c r="CD238" i="1"/>
  <c r="BV238" i="1"/>
  <c r="BN238" i="1"/>
  <c r="BF238" i="1"/>
  <c r="AX238" i="1"/>
  <c r="AP238" i="1"/>
  <c r="AH238" i="1"/>
  <c r="Z238" i="1"/>
  <c r="R238" i="1"/>
  <c r="D239" i="1"/>
  <c r="DH238" i="1"/>
  <c r="CZ238" i="1"/>
  <c r="CR238" i="1"/>
  <c r="CJ238" i="1"/>
  <c r="CB238" i="1"/>
  <c r="BT238" i="1"/>
  <c r="BL238" i="1"/>
  <c r="BD238" i="1"/>
  <c r="AV238" i="1"/>
  <c r="AN238" i="1"/>
  <c r="AF238" i="1"/>
  <c r="X238" i="1"/>
  <c r="P238" i="1"/>
  <c r="DN238" i="1"/>
  <c r="CH238" i="1"/>
  <c r="BB238" i="1"/>
  <c r="V238" i="1"/>
  <c r="DF238" i="1"/>
  <c r="BZ238" i="1"/>
  <c r="AT238" i="1"/>
  <c r="N238" i="1"/>
  <c r="CX238" i="1"/>
  <c r="BR238" i="1"/>
  <c r="AL238" i="1"/>
  <c r="BJ238" i="1"/>
  <c r="AD238" i="1"/>
  <c r="CP238" i="1"/>
  <c r="DP238" i="1" l="1"/>
  <c r="D240" i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N239" i="1"/>
  <c r="DF239" i="1"/>
  <c r="CX239" i="1"/>
  <c r="CP239" i="1"/>
  <c r="CH239" i="1"/>
  <c r="BZ239" i="1"/>
  <c r="BR239" i="1"/>
  <c r="BJ239" i="1"/>
  <c r="BB239" i="1"/>
  <c r="AT239" i="1"/>
  <c r="AL239" i="1"/>
  <c r="AD239" i="1"/>
  <c r="V239" i="1"/>
  <c r="N239" i="1"/>
  <c r="DL239" i="1"/>
  <c r="DD239" i="1"/>
  <c r="CV239" i="1"/>
  <c r="CN239" i="1"/>
  <c r="CF239" i="1"/>
  <c r="BX239" i="1"/>
  <c r="BP239" i="1"/>
  <c r="BH239" i="1"/>
  <c r="AZ239" i="1"/>
  <c r="AR239" i="1"/>
  <c r="AJ239" i="1"/>
  <c r="AB239" i="1"/>
  <c r="T239" i="1"/>
  <c r="DJ239" i="1"/>
  <c r="CD239" i="1"/>
  <c r="AX239" i="1"/>
  <c r="R239" i="1"/>
  <c r="DB239" i="1"/>
  <c r="BV239" i="1"/>
  <c r="AP239" i="1"/>
  <c r="CT239" i="1"/>
  <c r="BN239" i="1"/>
  <c r="AH239" i="1"/>
  <c r="CL239" i="1"/>
  <c r="BF239" i="1"/>
  <c r="Z239" i="1"/>
  <c r="DL240" i="1" l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DJ240" i="1"/>
  <c r="DB240" i="1"/>
  <c r="CT240" i="1"/>
  <c r="CL240" i="1"/>
  <c r="CD240" i="1"/>
  <c r="BV240" i="1"/>
  <c r="BN240" i="1"/>
  <c r="BF240" i="1"/>
  <c r="AX240" i="1"/>
  <c r="AP240" i="1"/>
  <c r="AH240" i="1"/>
  <c r="Z240" i="1"/>
  <c r="R240" i="1"/>
  <c r="D241" i="1"/>
  <c r="DH240" i="1"/>
  <c r="CZ240" i="1"/>
  <c r="CR240" i="1"/>
  <c r="CJ240" i="1"/>
  <c r="CB240" i="1"/>
  <c r="BT240" i="1"/>
  <c r="BL240" i="1"/>
  <c r="BD240" i="1"/>
  <c r="AV240" i="1"/>
  <c r="AN240" i="1"/>
  <c r="AF240" i="1"/>
  <c r="X240" i="1"/>
  <c r="P240" i="1"/>
  <c r="DN240" i="1"/>
  <c r="CH240" i="1"/>
  <c r="BB240" i="1"/>
  <c r="V240" i="1"/>
  <c r="DF240" i="1"/>
  <c r="BZ240" i="1"/>
  <c r="AT240" i="1"/>
  <c r="N240" i="1"/>
  <c r="CX240" i="1"/>
  <c r="BR240" i="1"/>
  <c r="AL240" i="1"/>
  <c r="CP240" i="1"/>
  <c r="BJ240" i="1"/>
  <c r="AD240" i="1"/>
  <c r="DP239" i="1"/>
  <c r="D242" i="1" l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DN241" i="1"/>
  <c r="DF241" i="1"/>
  <c r="CX241" i="1"/>
  <c r="CP241" i="1"/>
  <c r="CH241" i="1"/>
  <c r="BZ241" i="1"/>
  <c r="BR241" i="1"/>
  <c r="BJ241" i="1"/>
  <c r="BB241" i="1"/>
  <c r="AT241" i="1"/>
  <c r="AL241" i="1"/>
  <c r="AD241" i="1"/>
  <c r="V241" i="1"/>
  <c r="N241" i="1"/>
  <c r="DL241" i="1"/>
  <c r="DD241" i="1"/>
  <c r="CV241" i="1"/>
  <c r="CN241" i="1"/>
  <c r="CF241" i="1"/>
  <c r="BX241" i="1"/>
  <c r="BP241" i="1"/>
  <c r="BH241" i="1"/>
  <c r="AZ241" i="1"/>
  <c r="AR241" i="1"/>
  <c r="AJ241" i="1"/>
  <c r="AB241" i="1"/>
  <c r="T241" i="1"/>
  <c r="DJ241" i="1"/>
  <c r="CD241" i="1"/>
  <c r="AX241" i="1"/>
  <c r="R241" i="1"/>
  <c r="DB241" i="1"/>
  <c r="BV241" i="1"/>
  <c r="AP241" i="1"/>
  <c r="CT241" i="1"/>
  <c r="BN241" i="1"/>
  <c r="AH241" i="1"/>
  <c r="BF241" i="1"/>
  <c r="Z241" i="1"/>
  <c r="CL241" i="1"/>
  <c r="DP240" i="1"/>
  <c r="DP241" i="1" l="1"/>
  <c r="DL242" i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DJ242" i="1"/>
  <c r="DB242" i="1"/>
  <c r="CT242" i="1"/>
  <c r="CL242" i="1"/>
  <c r="CD242" i="1"/>
  <c r="BV242" i="1"/>
  <c r="BN242" i="1"/>
  <c r="BF242" i="1"/>
  <c r="AX242" i="1"/>
  <c r="AP242" i="1"/>
  <c r="AH242" i="1"/>
  <c r="Z242" i="1"/>
  <c r="R242" i="1"/>
  <c r="D243" i="1"/>
  <c r="DH242" i="1"/>
  <c r="CZ242" i="1"/>
  <c r="CR242" i="1"/>
  <c r="CJ242" i="1"/>
  <c r="CB242" i="1"/>
  <c r="BT242" i="1"/>
  <c r="BL242" i="1"/>
  <c r="BD242" i="1"/>
  <c r="AV242" i="1"/>
  <c r="AN242" i="1"/>
  <c r="AF242" i="1"/>
  <c r="X242" i="1"/>
  <c r="P242" i="1"/>
  <c r="DN242" i="1"/>
  <c r="CH242" i="1"/>
  <c r="BB242" i="1"/>
  <c r="V242" i="1"/>
  <c r="DF242" i="1"/>
  <c r="BZ242" i="1"/>
  <c r="AT242" i="1"/>
  <c r="N242" i="1"/>
  <c r="CX242" i="1"/>
  <c r="BR242" i="1"/>
  <c r="AL242" i="1"/>
  <c r="BJ242" i="1"/>
  <c r="AD242" i="1"/>
  <c r="CP242" i="1"/>
  <c r="D244" i="1" l="1"/>
  <c r="DH243" i="1"/>
  <c r="CZ243" i="1"/>
  <c r="CR243" i="1"/>
  <c r="CJ243" i="1"/>
  <c r="CB243" i="1"/>
  <c r="BT243" i="1"/>
  <c r="BL243" i="1"/>
  <c r="BD243" i="1"/>
  <c r="AV243" i="1"/>
  <c r="AN243" i="1"/>
  <c r="AF243" i="1"/>
  <c r="X243" i="1"/>
  <c r="P243" i="1"/>
  <c r="DN243" i="1"/>
  <c r="DF243" i="1"/>
  <c r="CX243" i="1"/>
  <c r="CP243" i="1"/>
  <c r="CH243" i="1"/>
  <c r="BZ243" i="1"/>
  <c r="BR243" i="1"/>
  <c r="BJ243" i="1"/>
  <c r="BB243" i="1"/>
  <c r="AT243" i="1"/>
  <c r="AL243" i="1"/>
  <c r="AD243" i="1"/>
  <c r="V243" i="1"/>
  <c r="N243" i="1"/>
  <c r="DL243" i="1"/>
  <c r="DD243" i="1"/>
  <c r="CV243" i="1"/>
  <c r="CN243" i="1"/>
  <c r="CF243" i="1"/>
  <c r="BX243" i="1"/>
  <c r="BP243" i="1"/>
  <c r="BH243" i="1"/>
  <c r="AZ243" i="1"/>
  <c r="AR243" i="1"/>
  <c r="AJ243" i="1"/>
  <c r="AB243" i="1"/>
  <c r="T243" i="1"/>
  <c r="DJ243" i="1"/>
  <c r="CD243" i="1"/>
  <c r="AX243" i="1"/>
  <c r="R243" i="1"/>
  <c r="DB243" i="1"/>
  <c r="BV243" i="1"/>
  <c r="AP243" i="1"/>
  <c r="CT243" i="1"/>
  <c r="BN243" i="1"/>
  <c r="AH243" i="1"/>
  <c r="CL243" i="1"/>
  <c r="BF243" i="1"/>
  <c r="Z243" i="1"/>
  <c r="DP242" i="1"/>
  <c r="DP243" i="1" l="1"/>
  <c r="DL244" i="1"/>
  <c r="DD244" i="1"/>
  <c r="CV244" i="1"/>
  <c r="CN244" i="1"/>
  <c r="CF244" i="1"/>
  <c r="BX244" i="1"/>
  <c r="BP244" i="1"/>
  <c r="BH244" i="1"/>
  <c r="AZ244" i="1"/>
  <c r="AR244" i="1"/>
  <c r="AJ244" i="1"/>
  <c r="AB244" i="1"/>
  <c r="T244" i="1"/>
  <c r="DJ244" i="1"/>
  <c r="DB244" i="1"/>
  <c r="CT244" i="1"/>
  <c r="CL244" i="1"/>
  <c r="CD244" i="1"/>
  <c r="BV244" i="1"/>
  <c r="BN244" i="1"/>
  <c r="BF244" i="1"/>
  <c r="AX244" i="1"/>
  <c r="AP244" i="1"/>
  <c r="AH244" i="1"/>
  <c r="Z244" i="1"/>
  <c r="R244" i="1"/>
  <c r="D245" i="1"/>
  <c r="DH244" i="1"/>
  <c r="CZ244" i="1"/>
  <c r="CR244" i="1"/>
  <c r="CJ244" i="1"/>
  <c r="CB244" i="1"/>
  <c r="BT244" i="1"/>
  <c r="BL244" i="1"/>
  <c r="BD244" i="1"/>
  <c r="AV244" i="1"/>
  <c r="AN244" i="1"/>
  <c r="AF244" i="1"/>
  <c r="X244" i="1"/>
  <c r="P244" i="1"/>
  <c r="DN244" i="1"/>
  <c r="CH244" i="1"/>
  <c r="BB244" i="1"/>
  <c r="V244" i="1"/>
  <c r="DF244" i="1"/>
  <c r="BZ244" i="1"/>
  <c r="AT244" i="1"/>
  <c r="N244" i="1"/>
  <c r="CX244" i="1"/>
  <c r="BR244" i="1"/>
  <c r="AL244" i="1"/>
  <c r="CP244" i="1"/>
  <c r="BJ244" i="1"/>
  <c r="AD244" i="1"/>
  <c r="D246" i="1" l="1"/>
  <c r="DH245" i="1"/>
  <c r="CZ245" i="1"/>
  <c r="CR245" i="1"/>
  <c r="CJ245" i="1"/>
  <c r="CB245" i="1"/>
  <c r="BT245" i="1"/>
  <c r="BL245" i="1"/>
  <c r="BD245" i="1"/>
  <c r="AV245" i="1"/>
  <c r="AN245" i="1"/>
  <c r="AF245" i="1"/>
  <c r="X245" i="1"/>
  <c r="P245" i="1"/>
  <c r="DN245" i="1"/>
  <c r="DF245" i="1"/>
  <c r="CX245" i="1"/>
  <c r="CP245" i="1"/>
  <c r="CH245" i="1"/>
  <c r="BZ245" i="1"/>
  <c r="BR245" i="1"/>
  <c r="BJ245" i="1"/>
  <c r="BB245" i="1"/>
  <c r="AT245" i="1"/>
  <c r="AL245" i="1"/>
  <c r="AD245" i="1"/>
  <c r="V245" i="1"/>
  <c r="N245" i="1"/>
  <c r="DL245" i="1"/>
  <c r="DD245" i="1"/>
  <c r="CV245" i="1"/>
  <c r="CN245" i="1"/>
  <c r="CF245" i="1"/>
  <c r="BX245" i="1"/>
  <c r="BP245" i="1"/>
  <c r="BH245" i="1"/>
  <c r="AZ245" i="1"/>
  <c r="AR245" i="1"/>
  <c r="AJ245" i="1"/>
  <c r="AB245" i="1"/>
  <c r="T245" i="1"/>
  <c r="DJ245" i="1"/>
  <c r="CD245" i="1"/>
  <c r="AX245" i="1"/>
  <c r="R245" i="1"/>
  <c r="DB245" i="1"/>
  <c r="BV245" i="1"/>
  <c r="AP245" i="1"/>
  <c r="CT245" i="1"/>
  <c r="BN245" i="1"/>
  <c r="AH245" i="1"/>
  <c r="BF245" i="1"/>
  <c r="Z245" i="1"/>
  <c r="CL245" i="1"/>
  <c r="DP244" i="1"/>
  <c r="DP245" i="1" l="1"/>
  <c r="D269" i="1"/>
  <c r="DL246" i="1"/>
  <c r="DD246" i="1"/>
  <c r="CV246" i="1"/>
  <c r="CN246" i="1"/>
  <c r="CF246" i="1"/>
  <c r="BX246" i="1"/>
  <c r="BP246" i="1"/>
  <c r="BH246" i="1"/>
  <c r="AZ246" i="1"/>
  <c r="AR246" i="1"/>
  <c r="AJ246" i="1"/>
  <c r="AB246" i="1"/>
  <c r="T246" i="1"/>
  <c r="DJ246" i="1"/>
  <c r="DB246" i="1"/>
  <c r="CT246" i="1"/>
  <c r="CL246" i="1"/>
  <c r="CD246" i="1"/>
  <c r="BV246" i="1"/>
  <c r="BN246" i="1"/>
  <c r="BF246" i="1"/>
  <c r="AX246" i="1"/>
  <c r="AP246" i="1"/>
  <c r="AH246" i="1"/>
  <c r="Z246" i="1"/>
  <c r="R246" i="1"/>
  <c r="DH246" i="1"/>
  <c r="CZ246" i="1"/>
  <c r="CR246" i="1"/>
  <c r="CJ246" i="1"/>
  <c r="CB246" i="1"/>
  <c r="BT246" i="1"/>
  <c r="BL246" i="1"/>
  <c r="BD246" i="1"/>
  <c r="AV246" i="1"/>
  <c r="AN246" i="1"/>
  <c r="AF246" i="1"/>
  <c r="X246" i="1"/>
  <c r="P246" i="1"/>
  <c r="DN246" i="1"/>
  <c r="CH246" i="1"/>
  <c r="BB246" i="1"/>
  <c r="V246" i="1"/>
  <c r="DF246" i="1"/>
  <c r="BZ246" i="1"/>
  <c r="AT246" i="1"/>
  <c r="N246" i="1"/>
  <c r="CX246" i="1"/>
  <c r="BR246" i="1"/>
  <c r="AL246" i="1"/>
  <c r="BJ246" i="1"/>
  <c r="AD246" i="1"/>
  <c r="CP246" i="1"/>
  <c r="DJ269" i="1" l="1"/>
  <c r="DB269" i="1"/>
  <c r="CT269" i="1"/>
  <c r="CL269" i="1"/>
  <c r="CD269" i="1"/>
  <c r="BV269" i="1"/>
  <c r="BN269" i="1"/>
  <c r="BF269" i="1"/>
  <c r="AX269" i="1"/>
  <c r="AP269" i="1"/>
  <c r="AH269" i="1"/>
  <c r="Z269" i="1"/>
  <c r="R269" i="1"/>
  <c r="D270" i="1"/>
  <c r="DH269" i="1"/>
  <c r="CZ269" i="1"/>
  <c r="CR269" i="1"/>
  <c r="CJ269" i="1"/>
  <c r="CB269" i="1"/>
  <c r="BT269" i="1"/>
  <c r="BL269" i="1"/>
  <c r="BD269" i="1"/>
  <c r="AV269" i="1"/>
  <c r="AN269" i="1"/>
  <c r="AF269" i="1"/>
  <c r="X269" i="1"/>
  <c r="P269" i="1"/>
  <c r="DN269" i="1"/>
  <c r="DF269" i="1"/>
  <c r="CX269" i="1"/>
  <c r="CP269" i="1"/>
  <c r="CH269" i="1"/>
  <c r="BZ269" i="1"/>
  <c r="BR269" i="1"/>
  <c r="BJ269" i="1"/>
  <c r="BB269" i="1"/>
  <c r="AT269" i="1"/>
  <c r="AL269" i="1"/>
  <c r="AD269" i="1"/>
  <c r="V269" i="1"/>
  <c r="CN269" i="1"/>
  <c r="BH269" i="1"/>
  <c r="AB269" i="1"/>
  <c r="DL269" i="1"/>
  <c r="CF269" i="1"/>
  <c r="AZ269" i="1"/>
  <c r="T269" i="1"/>
  <c r="DD269" i="1"/>
  <c r="BX269" i="1"/>
  <c r="AR269" i="1"/>
  <c r="CV269" i="1"/>
  <c r="BP269" i="1"/>
  <c r="AJ269" i="1"/>
  <c r="N269" i="1"/>
  <c r="DP246" i="1"/>
  <c r="DP269" i="1" l="1"/>
  <c r="DN270" i="1"/>
  <c r="DF270" i="1"/>
  <c r="CX270" i="1"/>
  <c r="CP270" i="1"/>
  <c r="CH270" i="1"/>
  <c r="BZ270" i="1"/>
  <c r="BR270" i="1"/>
  <c r="BJ270" i="1"/>
  <c r="BB270" i="1"/>
  <c r="AT270" i="1"/>
  <c r="AL270" i="1"/>
  <c r="AD270" i="1"/>
  <c r="V270" i="1"/>
  <c r="N270" i="1"/>
  <c r="DL270" i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DJ270" i="1"/>
  <c r="DB270" i="1"/>
  <c r="CT270" i="1"/>
  <c r="CL270" i="1"/>
  <c r="CD270" i="1"/>
  <c r="BV270" i="1"/>
  <c r="BN270" i="1"/>
  <c r="BF270" i="1"/>
  <c r="AX270" i="1"/>
  <c r="AP270" i="1"/>
  <c r="AH270" i="1"/>
  <c r="Z270" i="1"/>
  <c r="R270" i="1"/>
  <c r="CZ270" i="1"/>
  <c r="BT270" i="1"/>
  <c r="AN270" i="1"/>
  <c r="CR270" i="1"/>
  <c r="BL270" i="1"/>
  <c r="AF270" i="1"/>
  <c r="CJ270" i="1"/>
  <c r="BD270" i="1"/>
  <c r="X270" i="1"/>
  <c r="D247" i="1"/>
  <c r="DH270" i="1"/>
  <c r="CB270" i="1"/>
  <c r="AV270" i="1"/>
  <c r="P270" i="1"/>
  <c r="D248" i="1" l="1"/>
  <c r="D249" i="1" s="1"/>
  <c r="DH247" i="1"/>
  <c r="DH233" i="1" s="1"/>
  <c r="CZ247" i="1"/>
  <c r="CZ233" i="1" s="1"/>
  <c r="CR247" i="1"/>
  <c r="CR233" i="1" s="1"/>
  <c r="CJ247" i="1"/>
  <c r="CJ233" i="1" s="1"/>
  <c r="CB247" i="1"/>
  <c r="CB233" i="1" s="1"/>
  <c r="BT247" i="1"/>
  <c r="BT233" i="1" s="1"/>
  <c r="BL247" i="1"/>
  <c r="BL233" i="1" s="1"/>
  <c r="BD247" i="1"/>
  <c r="BD233" i="1" s="1"/>
  <c r="AV247" i="1"/>
  <c r="AV233" i="1" s="1"/>
  <c r="AN247" i="1"/>
  <c r="AN233" i="1" s="1"/>
  <c r="AF247" i="1"/>
  <c r="AF233" i="1" s="1"/>
  <c r="X247" i="1"/>
  <c r="X233" i="1" s="1"/>
  <c r="P247" i="1"/>
  <c r="P233" i="1" s="1"/>
  <c r="DN247" i="1"/>
  <c r="DN233" i="1" s="1"/>
  <c r="DF247" i="1"/>
  <c r="DF233" i="1" s="1"/>
  <c r="CX247" i="1"/>
  <c r="CX233" i="1" s="1"/>
  <c r="CP247" i="1"/>
  <c r="CP233" i="1" s="1"/>
  <c r="CH247" i="1"/>
  <c r="CH233" i="1" s="1"/>
  <c r="BZ247" i="1"/>
  <c r="BZ233" i="1" s="1"/>
  <c r="BR247" i="1"/>
  <c r="BR233" i="1" s="1"/>
  <c r="BJ247" i="1"/>
  <c r="BJ233" i="1" s="1"/>
  <c r="BB247" i="1"/>
  <c r="BB233" i="1" s="1"/>
  <c r="AT247" i="1"/>
  <c r="AT233" i="1" s="1"/>
  <c r="AL247" i="1"/>
  <c r="AL233" i="1" s="1"/>
  <c r="AD247" i="1"/>
  <c r="AD233" i="1" s="1"/>
  <c r="V247" i="1"/>
  <c r="V233" i="1" s="1"/>
  <c r="N247" i="1"/>
  <c r="DL247" i="1"/>
  <c r="DL233" i="1" s="1"/>
  <c r="DD247" i="1"/>
  <c r="DD233" i="1" s="1"/>
  <c r="CV247" i="1"/>
  <c r="CV233" i="1" s="1"/>
  <c r="CN247" i="1"/>
  <c r="CN233" i="1" s="1"/>
  <c r="CF247" i="1"/>
  <c r="CF233" i="1" s="1"/>
  <c r="BX247" i="1"/>
  <c r="BX233" i="1" s="1"/>
  <c r="BP247" i="1"/>
  <c r="BP233" i="1" s="1"/>
  <c r="BH247" i="1"/>
  <c r="BH233" i="1" s="1"/>
  <c r="AZ247" i="1"/>
  <c r="AZ233" i="1" s="1"/>
  <c r="AR247" i="1"/>
  <c r="AR233" i="1" s="1"/>
  <c r="AJ247" i="1"/>
  <c r="AJ233" i="1" s="1"/>
  <c r="AB247" i="1"/>
  <c r="AB233" i="1" s="1"/>
  <c r="T247" i="1"/>
  <c r="T233" i="1" s="1"/>
  <c r="DJ247" i="1"/>
  <c r="DJ233" i="1" s="1"/>
  <c r="CD247" i="1"/>
  <c r="CD233" i="1" s="1"/>
  <c r="AX247" i="1"/>
  <c r="AX233" i="1" s="1"/>
  <c r="R247" i="1"/>
  <c r="R233" i="1" s="1"/>
  <c r="DB247" i="1"/>
  <c r="DB233" i="1" s="1"/>
  <c r="BV247" i="1"/>
  <c r="BV233" i="1" s="1"/>
  <c r="AP247" i="1"/>
  <c r="AP233" i="1" s="1"/>
  <c r="CT247" i="1"/>
  <c r="CT233" i="1" s="1"/>
  <c r="BN247" i="1"/>
  <c r="BN233" i="1" s="1"/>
  <c r="AH247" i="1"/>
  <c r="AH233" i="1" s="1"/>
  <c r="CL247" i="1"/>
  <c r="CL233" i="1" s="1"/>
  <c r="BF247" i="1"/>
  <c r="BF233" i="1" s="1"/>
  <c r="Z247" i="1"/>
  <c r="Z233" i="1" s="1"/>
  <c r="DP270" i="1"/>
  <c r="DN249" i="1" l="1"/>
  <c r="DF249" i="1"/>
  <c r="CX249" i="1"/>
  <c r="CP249" i="1"/>
  <c r="CH249" i="1"/>
  <c r="BZ249" i="1"/>
  <c r="BR249" i="1"/>
  <c r="BJ249" i="1"/>
  <c r="BB249" i="1"/>
  <c r="AT249" i="1"/>
  <c r="AL249" i="1"/>
  <c r="AD249" i="1"/>
  <c r="V249" i="1"/>
  <c r="N249" i="1"/>
  <c r="DL249" i="1"/>
  <c r="DD249" i="1"/>
  <c r="CV249" i="1"/>
  <c r="CN249" i="1"/>
  <c r="CF249" i="1"/>
  <c r="BX249" i="1"/>
  <c r="BP249" i="1"/>
  <c r="BH249" i="1"/>
  <c r="AZ249" i="1"/>
  <c r="AR249" i="1"/>
  <c r="AJ249" i="1"/>
  <c r="AB249" i="1"/>
  <c r="T249" i="1"/>
  <c r="DJ249" i="1"/>
  <c r="DB249" i="1"/>
  <c r="CT249" i="1"/>
  <c r="CL249" i="1"/>
  <c r="CD249" i="1"/>
  <c r="BV249" i="1"/>
  <c r="BN249" i="1"/>
  <c r="BF249" i="1"/>
  <c r="AX249" i="1"/>
  <c r="AP249" i="1"/>
  <c r="AH249" i="1"/>
  <c r="Z249" i="1"/>
  <c r="R249" i="1"/>
  <c r="CZ249" i="1"/>
  <c r="BT249" i="1"/>
  <c r="AN249" i="1"/>
  <c r="D250" i="1"/>
  <c r="CR249" i="1"/>
  <c r="BL249" i="1"/>
  <c r="AF249" i="1"/>
  <c r="CJ249" i="1"/>
  <c r="BD249" i="1"/>
  <c r="X249" i="1"/>
  <c r="CB249" i="1"/>
  <c r="AV249" i="1"/>
  <c r="P249" i="1"/>
  <c r="DH249" i="1"/>
  <c r="DP247" i="1"/>
  <c r="DP233" i="1" s="1"/>
  <c r="N233" i="1"/>
  <c r="DP249" i="1" l="1"/>
  <c r="DJ250" i="1"/>
  <c r="DB250" i="1"/>
  <c r="CT250" i="1"/>
  <c r="CL250" i="1"/>
  <c r="CD250" i="1"/>
  <c r="BV250" i="1"/>
  <c r="BN250" i="1"/>
  <c r="BF250" i="1"/>
  <c r="AX250" i="1"/>
  <c r="AP250" i="1"/>
  <c r="AH250" i="1"/>
  <c r="Z250" i="1"/>
  <c r="R250" i="1"/>
  <c r="D251" i="1"/>
  <c r="DH250" i="1"/>
  <c r="CZ250" i="1"/>
  <c r="CR250" i="1"/>
  <c r="CJ250" i="1"/>
  <c r="CB250" i="1"/>
  <c r="BT250" i="1"/>
  <c r="BL250" i="1"/>
  <c r="BD250" i="1"/>
  <c r="AV250" i="1"/>
  <c r="AN250" i="1"/>
  <c r="AF250" i="1"/>
  <c r="X250" i="1"/>
  <c r="P250" i="1"/>
  <c r="DN250" i="1"/>
  <c r="DF250" i="1"/>
  <c r="CX250" i="1"/>
  <c r="CP250" i="1"/>
  <c r="CH250" i="1"/>
  <c r="BZ250" i="1"/>
  <c r="BR250" i="1"/>
  <c r="BJ250" i="1"/>
  <c r="BB250" i="1"/>
  <c r="AT250" i="1"/>
  <c r="AL250" i="1"/>
  <c r="AD250" i="1"/>
  <c r="V250" i="1"/>
  <c r="N250" i="1"/>
  <c r="DL250" i="1"/>
  <c r="CF250" i="1"/>
  <c r="AZ250" i="1"/>
  <c r="T250" i="1"/>
  <c r="DD250" i="1"/>
  <c r="BX250" i="1"/>
  <c r="AR250" i="1"/>
  <c r="CV250" i="1"/>
  <c r="BP250" i="1"/>
  <c r="AJ250" i="1"/>
  <c r="BH250" i="1"/>
  <c r="AB250" i="1"/>
  <c r="CN250" i="1"/>
  <c r="DN251" i="1" l="1"/>
  <c r="DF251" i="1"/>
  <c r="CX251" i="1"/>
  <c r="CP251" i="1"/>
  <c r="CH251" i="1"/>
  <c r="BZ251" i="1"/>
  <c r="BR251" i="1"/>
  <c r="BJ251" i="1"/>
  <c r="BB251" i="1"/>
  <c r="AT251" i="1"/>
  <c r="AL251" i="1"/>
  <c r="AD251" i="1"/>
  <c r="V251" i="1"/>
  <c r="N251" i="1"/>
  <c r="DL251" i="1"/>
  <c r="DD251" i="1"/>
  <c r="CV251" i="1"/>
  <c r="CN251" i="1"/>
  <c r="CF251" i="1"/>
  <c r="BX251" i="1"/>
  <c r="BP251" i="1"/>
  <c r="BH251" i="1"/>
  <c r="AZ251" i="1"/>
  <c r="AR251" i="1"/>
  <c r="AJ251" i="1"/>
  <c r="AB251" i="1"/>
  <c r="T251" i="1"/>
  <c r="DJ251" i="1"/>
  <c r="DB251" i="1"/>
  <c r="CT251" i="1"/>
  <c r="CL251" i="1"/>
  <c r="CD251" i="1"/>
  <c r="BV251" i="1"/>
  <c r="BN251" i="1"/>
  <c r="BF251" i="1"/>
  <c r="AX251" i="1"/>
  <c r="AP251" i="1"/>
  <c r="AH251" i="1"/>
  <c r="Z251" i="1"/>
  <c r="R251" i="1"/>
  <c r="CJ251" i="1"/>
  <c r="BD251" i="1"/>
  <c r="X251" i="1"/>
  <c r="DH251" i="1"/>
  <c r="CB251" i="1"/>
  <c r="AV251" i="1"/>
  <c r="P251" i="1"/>
  <c r="CZ251" i="1"/>
  <c r="BT251" i="1"/>
  <c r="AN251" i="1"/>
  <c r="D252" i="1"/>
  <c r="AF251" i="1"/>
  <c r="CR251" i="1"/>
  <c r="BL251" i="1"/>
  <c r="DP250" i="1"/>
  <c r="DP251" i="1" l="1"/>
  <c r="DJ252" i="1"/>
  <c r="DB252" i="1"/>
  <c r="CT252" i="1"/>
  <c r="CL252" i="1"/>
  <c r="CD252" i="1"/>
  <c r="BV252" i="1"/>
  <c r="BN252" i="1"/>
  <c r="BF252" i="1"/>
  <c r="AX252" i="1"/>
  <c r="AP252" i="1"/>
  <c r="AH252" i="1"/>
  <c r="Z252" i="1"/>
  <c r="R252" i="1"/>
  <c r="D253" i="1"/>
  <c r="DH252" i="1"/>
  <c r="CZ252" i="1"/>
  <c r="CR252" i="1"/>
  <c r="CJ252" i="1"/>
  <c r="CB252" i="1"/>
  <c r="BT252" i="1"/>
  <c r="BL252" i="1"/>
  <c r="BD252" i="1"/>
  <c r="AV252" i="1"/>
  <c r="AN252" i="1"/>
  <c r="AF252" i="1"/>
  <c r="X252" i="1"/>
  <c r="P252" i="1"/>
  <c r="DN252" i="1"/>
  <c r="DF252" i="1"/>
  <c r="CX252" i="1"/>
  <c r="CP252" i="1"/>
  <c r="CH252" i="1"/>
  <c r="BZ252" i="1"/>
  <c r="BR252" i="1"/>
  <c r="BJ252" i="1"/>
  <c r="BB252" i="1"/>
  <c r="AT252" i="1"/>
  <c r="AL252" i="1"/>
  <c r="AD252" i="1"/>
  <c r="V252" i="1"/>
  <c r="N252" i="1"/>
  <c r="CV252" i="1"/>
  <c r="BP252" i="1"/>
  <c r="AJ252" i="1"/>
  <c r="CN252" i="1"/>
  <c r="BH252" i="1"/>
  <c r="AB252" i="1"/>
  <c r="DL252" i="1"/>
  <c r="CF252" i="1"/>
  <c r="AZ252" i="1"/>
  <c r="T252" i="1"/>
  <c r="DD252" i="1"/>
  <c r="BX252" i="1"/>
  <c r="AR252" i="1"/>
  <c r="DN253" i="1" l="1"/>
  <c r="DN248" i="1" s="1"/>
  <c r="DF253" i="1"/>
  <c r="DF248" i="1" s="1"/>
  <c r="CX253" i="1"/>
  <c r="CX248" i="1" s="1"/>
  <c r="CP253" i="1"/>
  <c r="CP248" i="1" s="1"/>
  <c r="CH253" i="1"/>
  <c r="CH248" i="1" s="1"/>
  <c r="BZ253" i="1"/>
  <c r="BZ248" i="1" s="1"/>
  <c r="BR253" i="1"/>
  <c r="BR248" i="1" s="1"/>
  <c r="BJ253" i="1"/>
  <c r="BJ248" i="1" s="1"/>
  <c r="BB253" i="1"/>
  <c r="BB248" i="1" s="1"/>
  <c r="AT253" i="1"/>
  <c r="AT248" i="1" s="1"/>
  <c r="AL253" i="1"/>
  <c r="AL248" i="1" s="1"/>
  <c r="AD253" i="1"/>
  <c r="AD248" i="1" s="1"/>
  <c r="V253" i="1"/>
  <c r="V248" i="1" s="1"/>
  <c r="N253" i="1"/>
  <c r="DL253" i="1"/>
  <c r="DL248" i="1" s="1"/>
  <c r="DD253" i="1"/>
  <c r="DD248" i="1" s="1"/>
  <c r="CV253" i="1"/>
  <c r="CV248" i="1" s="1"/>
  <c r="CN253" i="1"/>
  <c r="CN248" i="1" s="1"/>
  <c r="CF253" i="1"/>
  <c r="CF248" i="1" s="1"/>
  <c r="BX253" i="1"/>
  <c r="BX248" i="1" s="1"/>
  <c r="BP253" i="1"/>
  <c r="BP248" i="1" s="1"/>
  <c r="BH253" i="1"/>
  <c r="BH248" i="1" s="1"/>
  <c r="AZ253" i="1"/>
  <c r="AZ248" i="1" s="1"/>
  <c r="AR253" i="1"/>
  <c r="AR248" i="1" s="1"/>
  <c r="AJ253" i="1"/>
  <c r="AJ248" i="1" s="1"/>
  <c r="AB253" i="1"/>
  <c r="AB248" i="1" s="1"/>
  <c r="T253" i="1"/>
  <c r="T248" i="1" s="1"/>
  <c r="DJ253" i="1"/>
  <c r="DJ248" i="1" s="1"/>
  <c r="DB253" i="1"/>
  <c r="DB248" i="1" s="1"/>
  <c r="CT253" i="1"/>
  <c r="CT248" i="1" s="1"/>
  <c r="CL253" i="1"/>
  <c r="CL248" i="1" s="1"/>
  <c r="CD253" i="1"/>
  <c r="CD248" i="1" s="1"/>
  <c r="BV253" i="1"/>
  <c r="BV248" i="1" s="1"/>
  <c r="BN253" i="1"/>
  <c r="BN248" i="1" s="1"/>
  <c r="BF253" i="1"/>
  <c r="BF248" i="1" s="1"/>
  <c r="AX253" i="1"/>
  <c r="AX248" i="1" s="1"/>
  <c r="AP253" i="1"/>
  <c r="AP248" i="1" s="1"/>
  <c r="AH253" i="1"/>
  <c r="AH248" i="1" s="1"/>
  <c r="Z253" i="1"/>
  <c r="Z248" i="1" s="1"/>
  <c r="R253" i="1"/>
  <c r="R248" i="1" s="1"/>
  <c r="CZ253" i="1"/>
  <c r="CZ248" i="1" s="1"/>
  <c r="BT253" i="1"/>
  <c r="BT248" i="1" s="1"/>
  <c r="AN253" i="1"/>
  <c r="AN248" i="1" s="1"/>
  <c r="D254" i="1"/>
  <c r="D255" i="1" s="1"/>
  <c r="CR253" i="1"/>
  <c r="CR248" i="1" s="1"/>
  <c r="BL253" i="1"/>
  <c r="BL248" i="1" s="1"/>
  <c r="AF253" i="1"/>
  <c r="AF248" i="1" s="1"/>
  <c r="CJ253" i="1"/>
  <c r="CJ248" i="1" s="1"/>
  <c r="BD253" i="1"/>
  <c r="BD248" i="1" s="1"/>
  <c r="X253" i="1"/>
  <c r="X248" i="1" s="1"/>
  <c r="CB253" i="1"/>
  <c r="CB248" i="1" s="1"/>
  <c r="AV253" i="1"/>
  <c r="AV248" i="1" s="1"/>
  <c r="P253" i="1"/>
  <c r="P248" i="1" s="1"/>
  <c r="DH253" i="1"/>
  <c r="DH248" i="1" s="1"/>
  <c r="DP252" i="1"/>
  <c r="N248" i="1"/>
  <c r="DP253" i="1" l="1"/>
  <c r="DP248" i="1" s="1"/>
  <c r="DL255" i="1"/>
  <c r="DD255" i="1"/>
  <c r="CV255" i="1"/>
  <c r="CN255" i="1"/>
  <c r="CF255" i="1"/>
  <c r="BX255" i="1"/>
  <c r="BP255" i="1"/>
  <c r="BH255" i="1"/>
  <c r="AZ255" i="1"/>
  <c r="AR255" i="1"/>
  <c r="AJ255" i="1"/>
  <c r="AB255" i="1"/>
  <c r="T255" i="1"/>
  <c r="DJ255" i="1"/>
  <c r="DB255" i="1"/>
  <c r="CT255" i="1"/>
  <c r="CL255" i="1"/>
  <c r="CD255" i="1"/>
  <c r="BV255" i="1"/>
  <c r="BN255" i="1"/>
  <c r="BF255" i="1"/>
  <c r="AX255" i="1"/>
  <c r="AP255" i="1"/>
  <c r="AH255" i="1"/>
  <c r="Z255" i="1"/>
  <c r="R255" i="1"/>
  <c r="D256" i="1"/>
  <c r="DH255" i="1"/>
  <c r="CZ255" i="1"/>
  <c r="CR255" i="1"/>
  <c r="CJ255" i="1"/>
  <c r="CB255" i="1"/>
  <c r="BT255" i="1"/>
  <c r="BL255" i="1"/>
  <c r="BD255" i="1"/>
  <c r="AV255" i="1"/>
  <c r="AN255" i="1"/>
  <c r="AF255" i="1"/>
  <c r="X255" i="1"/>
  <c r="P255" i="1"/>
  <c r="CX255" i="1"/>
  <c r="BR255" i="1"/>
  <c r="AL255" i="1"/>
  <c r="CP255" i="1"/>
  <c r="BJ255" i="1"/>
  <c r="AD255" i="1"/>
  <c r="DN255" i="1"/>
  <c r="CH255" i="1"/>
  <c r="BB255" i="1"/>
  <c r="V255" i="1"/>
  <c r="DF255" i="1"/>
  <c r="BZ255" i="1"/>
  <c r="AT255" i="1"/>
  <c r="N255" i="1"/>
  <c r="D257" i="1" l="1"/>
  <c r="DH256" i="1"/>
  <c r="CZ256" i="1"/>
  <c r="CR256" i="1"/>
  <c r="CJ256" i="1"/>
  <c r="CB256" i="1"/>
  <c r="BT256" i="1"/>
  <c r="BL256" i="1"/>
  <c r="BD256" i="1"/>
  <c r="AV256" i="1"/>
  <c r="AN256" i="1"/>
  <c r="AF256" i="1"/>
  <c r="X256" i="1"/>
  <c r="P256" i="1"/>
  <c r="DN256" i="1"/>
  <c r="DF256" i="1"/>
  <c r="CX256" i="1"/>
  <c r="CP256" i="1"/>
  <c r="CH256" i="1"/>
  <c r="BZ256" i="1"/>
  <c r="BR256" i="1"/>
  <c r="BJ256" i="1"/>
  <c r="BB256" i="1"/>
  <c r="AT256" i="1"/>
  <c r="AL256" i="1"/>
  <c r="AD256" i="1"/>
  <c r="V256" i="1"/>
  <c r="N256" i="1"/>
  <c r="DL256" i="1"/>
  <c r="DD256" i="1"/>
  <c r="CV256" i="1"/>
  <c r="CN256" i="1"/>
  <c r="CF256" i="1"/>
  <c r="BX256" i="1"/>
  <c r="BP256" i="1"/>
  <c r="BH256" i="1"/>
  <c r="AZ256" i="1"/>
  <c r="AR256" i="1"/>
  <c r="AJ256" i="1"/>
  <c r="AB256" i="1"/>
  <c r="T256" i="1"/>
  <c r="CT256" i="1"/>
  <c r="BN256" i="1"/>
  <c r="AH256" i="1"/>
  <c r="CL256" i="1"/>
  <c r="BF256" i="1"/>
  <c r="Z256" i="1"/>
  <c r="DJ256" i="1"/>
  <c r="CD256" i="1"/>
  <c r="AX256" i="1"/>
  <c r="R256" i="1"/>
  <c r="DB256" i="1"/>
  <c r="BV256" i="1"/>
  <c r="AP256" i="1"/>
  <c r="DP255" i="1"/>
  <c r="DL257" i="1" l="1"/>
  <c r="DD257" i="1"/>
  <c r="CV257" i="1"/>
  <c r="CN257" i="1"/>
  <c r="CF257" i="1"/>
  <c r="BX257" i="1"/>
  <c r="BP257" i="1"/>
  <c r="BH257" i="1"/>
  <c r="AZ257" i="1"/>
  <c r="AR257" i="1"/>
  <c r="AJ257" i="1"/>
  <c r="AB257" i="1"/>
  <c r="T257" i="1"/>
  <c r="DJ257" i="1"/>
  <c r="DB257" i="1"/>
  <c r="CT257" i="1"/>
  <c r="CL257" i="1"/>
  <c r="CD257" i="1"/>
  <c r="BV257" i="1"/>
  <c r="BN257" i="1"/>
  <c r="BF257" i="1"/>
  <c r="AX257" i="1"/>
  <c r="AP257" i="1"/>
  <c r="AH257" i="1"/>
  <c r="Z257" i="1"/>
  <c r="R257" i="1"/>
  <c r="D258" i="1"/>
  <c r="DH257" i="1"/>
  <c r="CZ257" i="1"/>
  <c r="CR257" i="1"/>
  <c r="CJ257" i="1"/>
  <c r="CB257" i="1"/>
  <c r="BT257" i="1"/>
  <c r="BL257" i="1"/>
  <c r="BD257" i="1"/>
  <c r="AV257" i="1"/>
  <c r="AN257" i="1"/>
  <c r="AF257" i="1"/>
  <c r="X257" i="1"/>
  <c r="P257" i="1"/>
  <c r="CX257" i="1"/>
  <c r="BR257" i="1"/>
  <c r="AL257" i="1"/>
  <c r="CP257" i="1"/>
  <c r="BJ257" i="1"/>
  <c r="AD257" i="1"/>
  <c r="DN257" i="1"/>
  <c r="CH257" i="1"/>
  <c r="BB257" i="1"/>
  <c r="V257" i="1"/>
  <c r="DF257" i="1"/>
  <c r="BZ257" i="1"/>
  <c r="AT257" i="1"/>
  <c r="N257" i="1"/>
  <c r="DP256" i="1"/>
  <c r="D259" i="1" l="1"/>
  <c r="DH258" i="1"/>
  <c r="CZ258" i="1"/>
  <c r="CR258" i="1"/>
  <c r="CJ258" i="1"/>
  <c r="CB258" i="1"/>
  <c r="BT258" i="1"/>
  <c r="BL258" i="1"/>
  <c r="BD258" i="1"/>
  <c r="AV258" i="1"/>
  <c r="AN258" i="1"/>
  <c r="AF258" i="1"/>
  <c r="X258" i="1"/>
  <c r="P258" i="1"/>
  <c r="DN258" i="1"/>
  <c r="DF258" i="1"/>
  <c r="CX258" i="1"/>
  <c r="CP258" i="1"/>
  <c r="CH258" i="1"/>
  <c r="BZ258" i="1"/>
  <c r="BR258" i="1"/>
  <c r="BJ258" i="1"/>
  <c r="BB258" i="1"/>
  <c r="AT258" i="1"/>
  <c r="AL258" i="1"/>
  <c r="AD258" i="1"/>
  <c r="V258" i="1"/>
  <c r="N258" i="1"/>
  <c r="DL258" i="1"/>
  <c r="DD258" i="1"/>
  <c r="CV258" i="1"/>
  <c r="CN258" i="1"/>
  <c r="CF258" i="1"/>
  <c r="BX258" i="1"/>
  <c r="BP258" i="1"/>
  <c r="BH258" i="1"/>
  <c r="AZ258" i="1"/>
  <c r="AR258" i="1"/>
  <c r="AJ258" i="1"/>
  <c r="AB258" i="1"/>
  <c r="T258" i="1"/>
  <c r="CT258" i="1"/>
  <c r="BN258" i="1"/>
  <c r="AH258" i="1"/>
  <c r="CL258" i="1"/>
  <c r="BF258" i="1"/>
  <c r="Z258" i="1"/>
  <c r="DJ258" i="1"/>
  <c r="CD258" i="1"/>
  <c r="AX258" i="1"/>
  <c r="R258" i="1"/>
  <c r="DB258" i="1"/>
  <c r="BV258" i="1"/>
  <c r="AP258" i="1"/>
  <c r="DP257" i="1"/>
  <c r="DP258" i="1" l="1"/>
  <c r="DL259" i="1"/>
  <c r="DD259" i="1"/>
  <c r="CV259" i="1"/>
  <c r="CN259" i="1"/>
  <c r="CF259" i="1"/>
  <c r="BX259" i="1"/>
  <c r="BP259" i="1"/>
  <c r="BH259" i="1"/>
  <c r="AZ259" i="1"/>
  <c r="AR259" i="1"/>
  <c r="AJ259" i="1"/>
  <c r="AB259" i="1"/>
  <c r="T259" i="1"/>
  <c r="DJ259" i="1"/>
  <c r="DB259" i="1"/>
  <c r="CT259" i="1"/>
  <c r="CL259" i="1"/>
  <c r="CD259" i="1"/>
  <c r="BV259" i="1"/>
  <c r="BN259" i="1"/>
  <c r="BF259" i="1"/>
  <c r="AX259" i="1"/>
  <c r="AP259" i="1"/>
  <c r="AH259" i="1"/>
  <c r="Z259" i="1"/>
  <c r="R259" i="1"/>
  <c r="D260" i="1"/>
  <c r="DH259" i="1"/>
  <c r="CZ259" i="1"/>
  <c r="CR259" i="1"/>
  <c r="CJ259" i="1"/>
  <c r="CB259" i="1"/>
  <c r="BT259" i="1"/>
  <c r="BL259" i="1"/>
  <c r="BD259" i="1"/>
  <c r="AV259" i="1"/>
  <c r="AN259" i="1"/>
  <c r="AF259" i="1"/>
  <c r="X259" i="1"/>
  <c r="P259" i="1"/>
  <c r="CX259" i="1"/>
  <c r="BR259" i="1"/>
  <c r="AL259" i="1"/>
  <c r="CP259" i="1"/>
  <c r="BJ259" i="1"/>
  <c r="AD259" i="1"/>
  <c r="DN259" i="1"/>
  <c r="CH259" i="1"/>
  <c r="BB259" i="1"/>
  <c r="V259" i="1"/>
  <c r="DF259" i="1"/>
  <c r="BZ259" i="1"/>
  <c r="AT259" i="1"/>
  <c r="N259" i="1"/>
  <c r="DP259" i="1" l="1"/>
  <c r="D261" i="1"/>
  <c r="DH260" i="1"/>
  <c r="CZ260" i="1"/>
  <c r="CR260" i="1"/>
  <c r="CJ260" i="1"/>
  <c r="CB260" i="1"/>
  <c r="BT260" i="1"/>
  <c r="BL260" i="1"/>
  <c r="BD260" i="1"/>
  <c r="AV260" i="1"/>
  <c r="AN260" i="1"/>
  <c r="AF260" i="1"/>
  <c r="X260" i="1"/>
  <c r="P260" i="1"/>
  <c r="DN260" i="1"/>
  <c r="DF260" i="1"/>
  <c r="CX260" i="1"/>
  <c r="CP260" i="1"/>
  <c r="CH260" i="1"/>
  <c r="BZ260" i="1"/>
  <c r="BR260" i="1"/>
  <c r="BJ260" i="1"/>
  <c r="BB260" i="1"/>
  <c r="AT260" i="1"/>
  <c r="AL260" i="1"/>
  <c r="AD260" i="1"/>
  <c r="V260" i="1"/>
  <c r="N260" i="1"/>
  <c r="DL260" i="1"/>
  <c r="DD260" i="1"/>
  <c r="CV260" i="1"/>
  <c r="CN260" i="1"/>
  <c r="CF260" i="1"/>
  <c r="BX260" i="1"/>
  <c r="BP260" i="1"/>
  <c r="BH260" i="1"/>
  <c r="AZ260" i="1"/>
  <c r="AR260" i="1"/>
  <c r="AJ260" i="1"/>
  <c r="AB260" i="1"/>
  <c r="T260" i="1"/>
  <c r="CT260" i="1"/>
  <c r="BN260" i="1"/>
  <c r="AH260" i="1"/>
  <c r="CL260" i="1"/>
  <c r="BF260" i="1"/>
  <c r="Z260" i="1"/>
  <c r="DJ260" i="1"/>
  <c r="CD260" i="1"/>
  <c r="AX260" i="1"/>
  <c r="R260" i="1"/>
  <c r="DB260" i="1"/>
  <c r="BV260" i="1"/>
  <c r="AP260" i="1"/>
  <c r="DL261" i="1" l="1"/>
  <c r="DD261" i="1"/>
  <c r="CV261" i="1"/>
  <c r="CN261" i="1"/>
  <c r="CF261" i="1"/>
  <c r="BX261" i="1"/>
  <c r="BP261" i="1"/>
  <c r="BH261" i="1"/>
  <c r="AZ261" i="1"/>
  <c r="AR261" i="1"/>
  <c r="AJ261" i="1"/>
  <c r="AB261" i="1"/>
  <c r="T261" i="1"/>
  <c r="DJ261" i="1"/>
  <c r="DB261" i="1"/>
  <c r="CT261" i="1"/>
  <c r="CL261" i="1"/>
  <c r="CD261" i="1"/>
  <c r="BV261" i="1"/>
  <c r="BN261" i="1"/>
  <c r="BF261" i="1"/>
  <c r="AX261" i="1"/>
  <c r="AP261" i="1"/>
  <c r="AH261" i="1"/>
  <c r="Z261" i="1"/>
  <c r="R261" i="1"/>
  <c r="D262" i="1"/>
  <c r="DH261" i="1"/>
  <c r="CZ261" i="1"/>
  <c r="CR261" i="1"/>
  <c r="CJ261" i="1"/>
  <c r="CB261" i="1"/>
  <c r="BT261" i="1"/>
  <c r="BL261" i="1"/>
  <c r="BD261" i="1"/>
  <c r="AV261" i="1"/>
  <c r="AN261" i="1"/>
  <c r="AF261" i="1"/>
  <c r="X261" i="1"/>
  <c r="P261" i="1"/>
  <c r="CX261" i="1"/>
  <c r="BR261" i="1"/>
  <c r="AL261" i="1"/>
  <c r="CP261" i="1"/>
  <c r="BJ261" i="1"/>
  <c r="AD261" i="1"/>
  <c r="DN261" i="1"/>
  <c r="CH261" i="1"/>
  <c r="BB261" i="1"/>
  <c r="V261" i="1"/>
  <c r="DF261" i="1"/>
  <c r="BZ261" i="1"/>
  <c r="AT261" i="1"/>
  <c r="N261" i="1"/>
  <c r="DP260" i="1"/>
  <c r="D263" i="1" l="1"/>
  <c r="DH262" i="1"/>
  <c r="CZ262" i="1"/>
  <c r="CR262" i="1"/>
  <c r="CJ262" i="1"/>
  <c r="CB262" i="1"/>
  <c r="BT262" i="1"/>
  <c r="BL262" i="1"/>
  <c r="BD262" i="1"/>
  <c r="AV262" i="1"/>
  <c r="AN262" i="1"/>
  <c r="AF262" i="1"/>
  <c r="X262" i="1"/>
  <c r="P262" i="1"/>
  <c r="DN262" i="1"/>
  <c r="DF262" i="1"/>
  <c r="CX262" i="1"/>
  <c r="CP262" i="1"/>
  <c r="CH262" i="1"/>
  <c r="BZ262" i="1"/>
  <c r="BR262" i="1"/>
  <c r="BJ262" i="1"/>
  <c r="BB262" i="1"/>
  <c r="AT262" i="1"/>
  <c r="AL262" i="1"/>
  <c r="AD262" i="1"/>
  <c r="V262" i="1"/>
  <c r="N262" i="1"/>
  <c r="DL262" i="1"/>
  <c r="DD262" i="1"/>
  <c r="CV262" i="1"/>
  <c r="CN262" i="1"/>
  <c r="CF262" i="1"/>
  <c r="BX262" i="1"/>
  <c r="BP262" i="1"/>
  <c r="BH262" i="1"/>
  <c r="AZ262" i="1"/>
  <c r="AR262" i="1"/>
  <c r="AJ262" i="1"/>
  <c r="AB262" i="1"/>
  <c r="T262" i="1"/>
  <c r="CT262" i="1"/>
  <c r="BN262" i="1"/>
  <c r="AH262" i="1"/>
  <c r="CL262" i="1"/>
  <c r="BF262" i="1"/>
  <c r="Z262" i="1"/>
  <c r="DJ262" i="1"/>
  <c r="CD262" i="1"/>
  <c r="AX262" i="1"/>
  <c r="R262" i="1"/>
  <c r="DB262" i="1"/>
  <c r="BV262" i="1"/>
  <c r="AP262" i="1"/>
  <c r="DP261" i="1"/>
  <c r="DP262" i="1" l="1"/>
  <c r="DL263" i="1"/>
  <c r="DD263" i="1"/>
  <c r="CV263" i="1"/>
  <c r="CN263" i="1"/>
  <c r="CF263" i="1"/>
  <c r="BX263" i="1"/>
  <c r="BP263" i="1"/>
  <c r="BH263" i="1"/>
  <c r="AZ263" i="1"/>
  <c r="AR263" i="1"/>
  <c r="AJ263" i="1"/>
  <c r="AB263" i="1"/>
  <c r="T263" i="1"/>
  <c r="DJ263" i="1"/>
  <c r="DB263" i="1"/>
  <c r="CT263" i="1"/>
  <c r="CL263" i="1"/>
  <c r="CD263" i="1"/>
  <c r="BV263" i="1"/>
  <c r="BN263" i="1"/>
  <c r="BF263" i="1"/>
  <c r="AX263" i="1"/>
  <c r="AP263" i="1"/>
  <c r="AH263" i="1"/>
  <c r="Z263" i="1"/>
  <c r="R263" i="1"/>
  <c r="D264" i="1"/>
  <c r="DH263" i="1"/>
  <c r="CZ263" i="1"/>
  <c r="CR263" i="1"/>
  <c r="CJ263" i="1"/>
  <c r="CB263" i="1"/>
  <c r="BT263" i="1"/>
  <c r="BL263" i="1"/>
  <c r="BD263" i="1"/>
  <c r="AV263" i="1"/>
  <c r="AN263" i="1"/>
  <c r="AF263" i="1"/>
  <c r="X263" i="1"/>
  <c r="P263" i="1"/>
  <c r="CX263" i="1"/>
  <c r="BR263" i="1"/>
  <c r="AL263" i="1"/>
  <c r="CP263" i="1"/>
  <c r="BJ263" i="1"/>
  <c r="AD263" i="1"/>
  <c r="DN263" i="1"/>
  <c r="CH263" i="1"/>
  <c r="BB263" i="1"/>
  <c r="V263" i="1"/>
  <c r="DF263" i="1"/>
  <c r="BZ263" i="1"/>
  <c r="AT263" i="1"/>
  <c r="N263" i="1"/>
  <c r="DP263" i="1" l="1"/>
  <c r="D265" i="1"/>
  <c r="DH264" i="1"/>
  <c r="CZ264" i="1"/>
  <c r="CR264" i="1"/>
  <c r="CJ264" i="1"/>
  <c r="CB264" i="1"/>
  <c r="BT264" i="1"/>
  <c r="BL264" i="1"/>
  <c r="BD264" i="1"/>
  <c r="AV264" i="1"/>
  <c r="AN264" i="1"/>
  <c r="AF264" i="1"/>
  <c r="X264" i="1"/>
  <c r="P264" i="1"/>
  <c r="DN264" i="1"/>
  <c r="DF264" i="1"/>
  <c r="CX264" i="1"/>
  <c r="CP264" i="1"/>
  <c r="CH264" i="1"/>
  <c r="BZ264" i="1"/>
  <c r="BR264" i="1"/>
  <c r="BJ264" i="1"/>
  <c r="BB264" i="1"/>
  <c r="AT264" i="1"/>
  <c r="AL264" i="1"/>
  <c r="AD264" i="1"/>
  <c r="V264" i="1"/>
  <c r="N264" i="1"/>
  <c r="DL264" i="1"/>
  <c r="DD264" i="1"/>
  <c r="CV264" i="1"/>
  <c r="CN264" i="1"/>
  <c r="CF264" i="1"/>
  <c r="BX264" i="1"/>
  <c r="BP264" i="1"/>
  <c r="BH264" i="1"/>
  <c r="AZ264" i="1"/>
  <c r="AR264" i="1"/>
  <c r="AJ264" i="1"/>
  <c r="AB264" i="1"/>
  <c r="T264" i="1"/>
  <c r="CT264" i="1"/>
  <c r="BN264" i="1"/>
  <c r="AH264" i="1"/>
  <c r="CL264" i="1"/>
  <c r="BF264" i="1"/>
  <c r="Z264" i="1"/>
  <c r="DJ264" i="1"/>
  <c r="CD264" i="1"/>
  <c r="AX264" i="1"/>
  <c r="R264" i="1"/>
  <c r="DB264" i="1"/>
  <c r="BV264" i="1"/>
  <c r="AP264" i="1"/>
  <c r="DL265" i="1" l="1"/>
  <c r="DD265" i="1"/>
  <c r="CV265" i="1"/>
  <c r="CN265" i="1"/>
  <c r="CF265" i="1"/>
  <c r="BX265" i="1"/>
  <c r="BP265" i="1"/>
  <c r="BH265" i="1"/>
  <c r="AZ265" i="1"/>
  <c r="AR265" i="1"/>
  <c r="AJ265" i="1"/>
  <c r="AB265" i="1"/>
  <c r="T265" i="1"/>
  <c r="DJ265" i="1"/>
  <c r="DB265" i="1"/>
  <c r="CT265" i="1"/>
  <c r="CL265" i="1"/>
  <c r="CD265" i="1"/>
  <c r="BV265" i="1"/>
  <c r="BN265" i="1"/>
  <c r="BF265" i="1"/>
  <c r="AX265" i="1"/>
  <c r="AP265" i="1"/>
  <c r="AH265" i="1"/>
  <c r="Z265" i="1"/>
  <c r="R265" i="1"/>
  <c r="D266" i="1"/>
  <c r="DH265" i="1"/>
  <c r="CZ265" i="1"/>
  <c r="CR265" i="1"/>
  <c r="CJ265" i="1"/>
  <c r="CB265" i="1"/>
  <c r="BT265" i="1"/>
  <c r="BL265" i="1"/>
  <c r="BD265" i="1"/>
  <c r="AV265" i="1"/>
  <c r="AN265" i="1"/>
  <c r="AF265" i="1"/>
  <c r="X265" i="1"/>
  <c r="P265" i="1"/>
  <c r="CX265" i="1"/>
  <c r="BR265" i="1"/>
  <c r="AL265" i="1"/>
  <c r="CP265" i="1"/>
  <c r="BJ265" i="1"/>
  <c r="AD265" i="1"/>
  <c r="DN265" i="1"/>
  <c r="CH265" i="1"/>
  <c r="BB265" i="1"/>
  <c r="V265" i="1"/>
  <c r="DF265" i="1"/>
  <c r="BZ265" i="1"/>
  <c r="AT265" i="1"/>
  <c r="N265" i="1"/>
  <c r="DP264" i="1"/>
  <c r="D267" i="1" l="1"/>
  <c r="DH266" i="1"/>
  <c r="CZ266" i="1"/>
  <c r="CR266" i="1"/>
  <c r="CJ266" i="1"/>
  <c r="CB266" i="1"/>
  <c r="BT266" i="1"/>
  <c r="BL266" i="1"/>
  <c r="BD266" i="1"/>
  <c r="AV266" i="1"/>
  <c r="AN266" i="1"/>
  <c r="AF266" i="1"/>
  <c r="X266" i="1"/>
  <c r="P266" i="1"/>
  <c r="DN266" i="1"/>
  <c r="DF266" i="1"/>
  <c r="CX266" i="1"/>
  <c r="CP266" i="1"/>
  <c r="CH266" i="1"/>
  <c r="BZ266" i="1"/>
  <c r="BR266" i="1"/>
  <c r="BJ266" i="1"/>
  <c r="BB266" i="1"/>
  <c r="AT266" i="1"/>
  <c r="AL266" i="1"/>
  <c r="AD266" i="1"/>
  <c r="V266" i="1"/>
  <c r="N266" i="1"/>
  <c r="DL266" i="1"/>
  <c r="DD266" i="1"/>
  <c r="CV266" i="1"/>
  <c r="CN266" i="1"/>
  <c r="CF266" i="1"/>
  <c r="BX266" i="1"/>
  <c r="BP266" i="1"/>
  <c r="BH266" i="1"/>
  <c r="AZ266" i="1"/>
  <c r="AR266" i="1"/>
  <c r="AJ266" i="1"/>
  <c r="AB266" i="1"/>
  <c r="T266" i="1"/>
  <c r="CT266" i="1"/>
  <c r="BN266" i="1"/>
  <c r="AH266" i="1"/>
  <c r="CL266" i="1"/>
  <c r="BF266" i="1"/>
  <c r="Z266" i="1"/>
  <c r="DJ266" i="1"/>
  <c r="CD266" i="1"/>
  <c r="AX266" i="1"/>
  <c r="R266" i="1"/>
  <c r="DB266" i="1"/>
  <c r="BV266" i="1"/>
  <c r="AP266" i="1"/>
  <c r="DP265" i="1"/>
  <c r="DP266" i="1" l="1"/>
  <c r="DL267" i="1"/>
  <c r="DL254" i="1" s="1"/>
  <c r="DD267" i="1"/>
  <c r="DD254" i="1" s="1"/>
  <c r="CV267" i="1"/>
  <c r="CV254" i="1" s="1"/>
  <c r="CN267" i="1"/>
  <c r="CN254" i="1" s="1"/>
  <c r="CF267" i="1"/>
  <c r="CF254" i="1" s="1"/>
  <c r="BX267" i="1"/>
  <c r="BX254" i="1" s="1"/>
  <c r="BP267" i="1"/>
  <c r="BP254" i="1" s="1"/>
  <c r="BH267" i="1"/>
  <c r="BH254" i="1" s="1"/>
  <c r="AZ267" i="1"/>
  <c r="AZ254" i="1" s="1"/>
  <c r="AR267" i="1"/>
  <c r="AR254" i="1" s="1"/>
  <c r="AJ267" i="1"/>
  <c r="AJ254" i="1" s="1"/>
  <c r="AB267" i="1"/>
  <c r="AB254" i="1" s="1"/>
  <c r="T267" i="1"/>
  <c r="T254" i="1" s="1"/>
  <c r="DJ267" i="1"/>
  <c r="DJ254" i="1" s="1"/>
  <c r="DB267" i="1"/>
  <c r="DB254" i="1" s="1"/>
  <c r="CT267" i="1"/>
  <c r="CT254" i="1" s="1"/>
  <c r="CL267" i="1"/>
  <c r="CL254" i="1" s="1"/>
  <c r="CD267" i="1"/>
  <c r="CD254" i="1" s="1"/>
  <c r="BV267" i="1"/>
  <c r="BV254" i="1" s="1"/>
  <c r="BN267" i="1"/>
  <c r="BN254" i="1" s="1"/>
  <c r="BF267" i="1"/>
  <c r="BF254" i="1" s="1"/>
  <c r="AX267" i="1"/>
  <c r="AX254" i="1" s="1"/>
  <c r="AP267" i="1"/>
  <c r="AP254" i="1" s="1"/>
  <c r="AH267" i="1"/>
  <c r="AH254" i="1" s="1"/>
  <c r="Z267" i="1"/>
  <c r="Z254" i="1" s="1"/>
  <c r="R267" i="1"/>
  <c r="R254" i="1" s="1"/>
  <c r="D268" i="1"/>
  <c r="D271" i="1" s="1"/>
  <c r="DH267" i="1"/>
  <c r="DH254" i="1" s="1"/>
  <c r="CZ267" i="1"/>
  <c r="CZ254" i="1" s="1"/>
  <c r="CR267" i="1"/>
  <c r="CR254" i="1" s="1"/>
  <c r="CJ267" i="1"/>
  <c r="CJ254" i="1" s="1"/>
  <c r="CB267" i="1"/>
  <c r="CB254" i="1" s="1"/>
  <c r="BT267" i="1"/>
  <c r="BT254" i="1" s="1"/>
  <c r="BL267" i="1"/>
  <c r="BL254" i="1" s="1"/>
  <c r="BD267" i="1"/>
  <c r="BD254" i="1" s="1"/>
  <c r="AV267" i="1"/>
  <c r="AV254" i="1" s="1"/>
  <c r="AN267" i="1"/>
  <c r="AN254" i="1" s="1"/>
  <c r="AF267" i="1"/>
  <c r="AF254" i="1" s="1"/>
  <c r="X267" i="1"/>
  <c r="X254" i="1" s="1"/>
  <c r="P267" i="1"/>
  <c r="P254" i="1" s="1"/>
  <c r="CX267" i="1"/>
  <c r="CX254" i="1" s="1"/>
  <c r="BR267" i="1"/>
  <c r="BR254" i="1" s="1"/>
  <c r="AL267" i="1"/>
  <c r="AL254" i="1" s="1"/>
  <c r="CP267" i="1"/>
  <c r="CP254" i="1" s="1"/>
  <c r="BJ267" i="1"/>
  <c r="BJ254" i="1" s="1"/>
  <c r="AD267" i="1"/>
  <c r="AD254" i="1" s="1"/>
  <c r="DN267" i="1"/>
  <c r="DN254" i="1" s="1"/>
  <c r="CH267" i="1"/>
  <c r="CH254" i="1" s="1"/>
  <c r="BB267" i="1"/>
  <c r="BB254" i="1" s="1"/>
  <c r="V267" i="1"/>
  <c r="V254" i="1" s="1"/>
  <c r="DF267" i="1"/>
  <c r="DF254" i="1" s="1"/>
  <c r="BZ267" i="1"/>
  <c r="BZ254" i="1" s="1"/>
  <c r="AT267" i="1"/>
  <c r="AT254" i="1" s="1"/>
  <c r="N267" i="1"/>
  <c r="DJ271" i="1" l="1"/>
  <c r="DB271" i="1"/>
  <c r="CT271" i="1"/>
  <c r="CL271" i="1"/>
  <c r="CD271" i="1"/>
  <c r="BV271" i="1"/>
  <c r="BN271" i="1"/>
  <c r="BF271" i="1"/>
  <c r="AX271" i="1"/>
  <c r="AP271" i="1"/>
  <c r="AH271" i="1"/>
  <c r="Z271" i="1"/>
  <c r="R271" i="1"/>
  <c r="D272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DN271" i="1"/>
  <c r="DF271" i="1"/>
  <c r="CX271" i="1"/>
  <c r="CP271" i="1"/>
  <c r="CH271" i="1"/>
  <c r="BZ271" i="1"/>
  <c r="BR271" i="1"/>
  <c r="BJ271" i="1"/>
  <c r="BB271" i="1"/>
  <c r="AT271" i="1"/>
  <c r="AL271" i="1"/>
  <c r="AD271" i="1"/>
  <c r="V271" i="1"/>
  <c r="N271" i="1"/>
  <c r="DL271" i="1"/>
  <c r="CF271" i="1"/>
  <c r="AZ271" i="1"/>
  <c r="T271" i="1"/>
  <c r="DD271" i="1"/>
  <c r="BX271" i="1"/>
  <c r="AR271" i="1"/>
  <c r="CV271" i="1"/>
  <c r="BP271" i="1"/>
  <c r="AJ271" i="1"/>
  <c r="CN271" i="1"/>
  <c r="BH271" i="1"/>
  <c r="AB271" i="1"/>
  <c r="DP267" i="1"/>
  <c r="DP254" i="1" s="1"/>
  <c r="N254" i="1"/>
  <c r="DL272" i="1" l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DJ272" i="1"/>
  <c r="DB272" i="1"/>
  <c r="CT272" i="1"/>
  <c r="CL272" i="1"/>
  <c r="CD272" i="1"/>
  <c r="BV272" i="1"/>
  <c r="BN272" i="1"/>
  <c r="BF272" i="1"/>
  <c r="AX272" i="1"/>
  <c r="AP272" i="1"/>
  <c r="AH272" i="1"/>
  <c r="Z272" i="1"/>
  <c r="R272" i="1"/>
  <c r="D273" i="1"/>
  <c r="DH272" i="1"/>
  <c r="CZ272" i="1"/>
  <c r="CR272" i="1"/>
  <c r="CJ272" i="1"/>
  <c r="CB272" i="1"/>
  <c r="BT272" i="1"/>
  <c r="BL272" i="1"/>
  <c r="BD272" i="1"/>
  <c r="AV272" i="1"/>
  <c r="AN272" i="1"/>
  <c r="AF272" i="1"/>
  <c r="X272" i="1"/>
  <c r="P272" i="1"/>
  <c r="DF272" i="1"/>
  <c r="BZ272" i="1"/>
  <c r="AT272" i="1"/>
  <c r="N272" i="1"/>
  <c r="CX272" i="1"/>
  <c r="BR272" i="1"/>
  <c r="AL272" i="1"/>
  <c r="CP272" i="1"/>
  <c r="BJ272" i="1"/>
  <c r="AD272" i="1"/>
  <c r="V272" i="1"/>
  <c r="DN272" i="1"/>
  <c r="CH272" i="1"/>
  <c r="BB272" i="1"/>
  <c r="DP271" i="1"/>
  <c r="DP272" i="1" l="1"/>
  <c r="DN273" i="1"/>
  <c r="DF273" i="1"/>
  <c r="CX273" i="1"/>
  <c r="CP273" i="1"/>
  <c r="CH273" i="1"/>
  <c r="BZ273" i="1"/>
  <c r="BR273" i="1"/>
  <c r="BJ273" i="1"/>
  <c r="BB273" i="1"/>
  <c r="AT273" i="1"/>
  <c r="AL273" i="1"/>
  <c r="AD273" i="1"/>
  <c r="V273" i="1"/>
  <c r="DL273" i="1"/>
  <c r="DD273" i="1"/>
  <c r="CV273" i="1"/>
  <c r="CN273" i="1"/>
  <c r="CF273" i="1"/>
  <c r="BX273" i="1"/>
  <c r="BP273" i="1"/>
  <c r="BH273" i="1"/>
  <c r="AZ273" i="1"/>
  <c r="AR273" i="1"/>
  <c r="AJ273" i="1"/>
  <c r="AB273" i="1"/>
  <c r="T273" i="1"/>
  <c r="DJ273" i="1"/>
  <c r="DB273" i="1"/>
  <c r="CT273" i="1"/>
  <c r="CL273" i="1"/>
  <c r="CD273" i="1"/>
  <c r="BV273" i="1"/>
  <c r="BN273" i="1"/>
  <c r="BF273" i="1"/>
  <c r="AX273" i="1"/>
  <c r="AP273" i="1"/>
  <c r="AH273" i="1"/>
  <c r="Z273" i="1"/>
  <c r="R273" i="1"/>
  <c r="DH273" i="1"/>
  <c r="CB273" i="1"/>
  <c r="AV273" i="1"/>
  <c r="P273" i="1"/>
  <c r="CZ273" i="1"/>
  <c r="BT273" i="1"/>
  <c r="AN273" i="1"/>
  <c r="D274" i="1"/>
  <c r="CR273" i="1"/>
  <c r="BL273" i="1"/>
  <c r="AF273" i="1"/>
  <c r="CJ273" i="1"/>
  <c r="BD273" i="1"/>
  <c r="X273" i="1"/>
  <c r="N273" i="1"/>
  <c r="DJ274" i="1" l="1"/>
  <c r="DB274" i="1"/>
  <c r="CT274" i="1"/>
  <c r="CL274" i="1"/>
  <c r="CD274" i="1"/>
  <c r="BV274" i="1"/>
  <c r="BN274" i="1"/>
  <c r="BF274" i="1"/>
  <c r="AX274" i="1"/>
  <c r="AP274" i="1"/>
  <c r="AH274" i="1"/>
  <c r="Z274" i="1"/>
  <c r="R274" i="1"/>
  <c r="D275" i="1"/>
  <c r="DH274" i="1"/>
  <c r="CZ274" i="1"/>
  <c r="CR274" i="1"/>
  <c r="CJ274" i="1"/>
  <c r="CB274" i="1"/>
  <c r="BT274" i="1"/>
  <c r="BL274" i="1"/>
  <c r="BD274" i="1"/>
  <c r="AV274" i="1"/>
  <c r="AN274" i="1"/>
  <c r="AF274" i="1"/>
  <c r="X274" i="1"/>
  <c r="P274" i="1"/>
  <c r="DN274" i="1"/>
  <c r="DF274" i="1"/>
  <c r="CX274" i="1"/>
  <c r="CP274" i="1"/>
  <c r="CH274" i="1"/>
  <c r="BZ274" i="1"/>
  <c r="BR274" i="1"/>
  <c r="BJ274" i="1"/>
  <c r="BB274" i="1"/>
  <c r="AT274" i="1"/>
  <c r="AL274" i="1"/>
  <c r="AD274" i="1"/>
  <c r="V274" i="1"/>
  <c r="N274" i="1"/>
  <c r="CN274" i="1"/>
  <c r="BH274" i="1"/>
  <c r="AB274" i="1"/>
  <c r="DL274" i="1"/>
  <c r="CF274" i="1"/>
  <c r="AZ274" i="1"/>
  <c r="T274" i="1"/>
  <c r="DD274" i="1"/>
  <c r="BX274" i="1"/>
  <c r="AR274" i="1"/>
  <c r="CV274" i="1"/>
  <c r="BP274" i="1"/>
  <c r="AJ274" i="1"/>
  <c r="DP273" i="1"/>
  <c r="DN275" i="1" l="1"/>
  <c r="DF275" i="1"/>
  <c r="CX275" i="1"/>
  <c r="CP275" i="1"/>
  <c r="CH275" i="1"/>
  <c r="BZ275" i="1"/>
  <c r="BR275" i="1"/>
  <c r="BJ275" i="1"/>
  <c r="BB275" i="1"/>
  <c r="AT275" i="1"/>
  <c r="AL275" i="1"/>
  <c r="AD275" i="1"/>
  <c r="V275" i="1"/>
  <c r="N275" i="1"/>
  <c r="DL275" i="1"/>
  <c r="DD275" i="1"/>
  <c r="CV275" i="1"/>
  <c r="CN275" i="1"/>
  <c r="CF275" i="1"/>
  <c r="BX275" i="1"/>
  <c r="BP275" i="1"/>
  <c r="BH275" i="1"/>
  <c r="AZ275" i="1"/>
  <c r="AR275" i="1"/>
  <c r="AJ275" i="1"/>
  <c r="AB275" i="1"/>
  <c r="T275" i="1"/>
  <c r="DJ275" i="1"/>
  <c r="DB275" i="1"/>
  <c r="CT275" i="1"/>
  <c r="CL275" i="1"/>
  <c r="CD275" i="1"/>
  <c r="BV275" i="1"/>
  <c r="BN275" i="1"/>
  <c r="BF275" i="1"/>
  <c r="AX275" i="1"/>
  <c r="AP275" i="1"/>
  <c r="AH275" i="1"/>
  <c r="Z275" i="1"/>
  <c r="R275" i="1"/>
  <c r="D276" i="1"/>
  <c r="CR275" i="1"/>
  <c r="BL275" i="1"/>
  <c r="AF275" i="1"/>
  <c r="CJ275" i="1"/>
  <c r="BD275" i="1"/>
  <c r="X275" i="1"/>
  <c r="DH275" i="1"/>
  <c r="CB275" i="1"/>
  <c r="AV275" i="1"/>
  <c r="P275" i="1"/>
  <c r="CZ275" i="1"/>
  <c r="BT275" i="1"/>
  <c r="AN275" i="1"/>
  <c r="DP274" i="1"/>
  <c r="DP275" i="1" l="1"/>
  <c r="DJ276" i="1"/>
  <c r="DB276" i="1"/>
  <c r="CT276" i="1"/>
  <c r="CL276" i="1"/>
  <c r="CD276" i="1"/>
  <c r="BV276" i="1"/>
  <c r="BN276" i="1"/>
  <c r="BF276" i="1"/>
  <c r="AX276" i="1"/>
  <c r="AP276" i="1"/>
  <c r="AH276" i="1"/>
  <c r="Z276" i="1"/>
  <c r="R276" i="1"/>
  <c r="D277" i="1"/>
  <c r="DH276" i="1"/>
  <c r="CZ276" i="1"/>
  <c r="CR276" i="1"/>
  <c r="CJ276" i="1"/>
  <c r="CB276" i="1"/>
  <c r="BT276" i="1"/>
  <c r="BL276" i="1"/>
  <c r="BD276" i="1"/>
  <c r="AV276" i="1"/>
  <c r="AN276" i="1"/>
  <c r="AF276" i="1"/>
  <c r="X276" i="1"/>
  <c r="P276" i="1"/>
  <c r="DN276" i="1"/>
  <c r="DF276" i="1"/>
  <c r="CX276" i="1"/>
  <c r="CP276" i="1"/>
  <c r="CH276" i="1"/>
  <c r="BZ276" i="1"/>
  <c r="BR276" i="1"/>
  <c r="BJ276" i="1"/>
  <c r="BB276" i="1"/>
  <c r="AT276" i="1"/>
  <c r="AL276" i="1"/>
  <c r="AD276" i="1"/>
  <c r="V276" i="1"/>
  <c r="N276" i="1"/>
  <c r="DD276" i="1"/>
  <c r="BX276" i="1"/>
  <c r="AR276" i="1"/>
  <c r="CV276" i="1"/>
  <c r="BP276" i="1"/>
  <c r="AJ276" i="1"/>
  <c r="CN276" i="1"/>
  <c r="BH276" i="1"/>
  <c r="AB276" i="1"/>
  <c r="CF276" i="1"/>
  <c r="AZ276" i="1"/>
  <c r="T276" i="1"/>
  <c r="DL276" i="1"/>
  <c r="DN277" i="1" l="1"/>
  <c r="DF277" i="1"/>
  <c r="CX277" i="1"/>
  <c r="CP277" i="1"/>
  <c r="CH277" i="1"/>
  <c r="BZ277" i="1"/>
  <c r="BR277" i="1"/>
  <c r="BJ277" i="1"/>
  <c r="BB277" i="1"/>
  <c r="AT277" i="1"/>
  <c r="AL277" i="1"/>
  <c r="AD277" i="1"/>
  <c r="V277" i="1"/>
  <c r="N277" i="1"/>
  <c r="DL277" i="1"/>
  <c r="DD277" i="1"/>
  <c r="CV277" i="1"/>
  <c r="CN277" i="1"/>
  <c r="CF277" i="1"/>
  <c r="BX277" i="1"/>
  <c r="BP277" i="1"/>
  <c r="BH277" i="1"/>
  <c r="AZ277" i="1"/>
  <c r="AR277" i="1"/>
  <c r="AJ277" i="1"/>
  <c r="AB277" i="1"/>
  <c r="T277" i="1"/>
  <c r="DJ277" i="1"/>
  <c r="DB277" i="1"/>
  <c r="CT277" i="1"/>
  <c r="CL277" i="1"/>
  <c r="CD277" i="1"/>
  <c r="BV277" i="1"/>
  <c r="BN277" i="1"/>
  <c r="BF277" i="1"/>
  <c r="AX277" i="1"/>
  <c r="AP277" i="1"/>
  <c r="AH277" i="1"/>
  <c r="Z277" i="1"/>
  <c r="R277" i="1"/>
  <c r="DH277" i="1"/>
  <c r="CB277" i="1"/>
  <c r="AV277" i="1"/>
  <c r="P277" i="1"/>
  <c r="CZ277" i="1"/>
  <c r="BT277" i="1"/>
  <c r="AN277" i="1"/>
  <c r="D278" i="1"/>
  <c r="CR277" i="1"/>
  <c r="BL277" i="1"/>
  <c r="AF277" i="1"/>
  <c r="X277" i="1"/>
  <c r="CJ277" i="1"/>
  <c r="BD277" i="1"/>
  <c r="DP276" i="1"/>
  <c r="DJ278" i="1" l="1"/>
  <c r="DB278" i="1"/>
  <c r="CT278" i="1"/>
  <c r="CL278" i="1"/>
  <c r="CD278" i="1"/>
  <c r="BV278" i="1"/>
  <c r="BN278" i="1"/>
  <c r="BF278" i="1"/>
  <c r="AX278" i="1"/>
  <c r="AP278" i="1"/>
  <c r="AH278" i="1"/>
  <c r="Z278" i="1"/>
  <c r="R278" i="1"/>
  <c r="D279" i="1"/>
  <c r="DH278" i="1"/>
  <c r="CZ278" i="1"/>
  <c r="CR278" i="1"/>
  <c r="CJ278" i="1"/>
  <c r="CB278" i="1"/>
  <c r="BT278" i="1"/>
  <c r="BL278" i="1"/>
  <c r="BD278" i="1"/>
  <c r="AV278" i="1"/>
  <c r="AN278" i="1"/>
  <c r="AF278" i="1"/>
  <c r="X278" i="1"/>
  <c r="P278" i="1"/>
  <c r="DN278" i="1"/>
  <c r="DF278" i="1"/>
  <c r="CX278" i="1"/>
  <c r="CP278" i="1"/>
  <c r="CH278" i="1"/>
  <c r="BZ278" i="1"/>
  <c r="BR278" i="1"/>
  <c r="BJ278" i="1"/>
  <c r="BB278" i="1"/>
  <c r="AT278" i="1"/>
  <c r="AL278" i="1"/>
  <c r="AD278" i="1"/>
  <c r="V278" i="1"/>
  <c r="N278" i="1"/>
  <c r="CN278" i="1"/>
  <c r="BH278" i="1"/>
  <c r="AB278" i="1"/>
  <c r="DL278" i="1"/>
  <c r="CF278" i="1"/>
  <c r="AZ278" i="1"/>
  <c r="T278" i="1"/>
  <c r="DD278" i="1"/>
  <c r="BX278" i="1"/>
  <c r="AR278" i="1"/>
  <c r="AJ278" i="1"/>
  <c r="CV278" i="1"/>
  <c r="BP278" i="1"/>
  <c r="DP277" i="1"/>
  <c r="DN279" i="1" l="1"/>
  <c r="DF279" i="1"/>
  <c r="CX279" i="1"/>
  <c r="CP279" i="1"/>
  <c r="CH279" i="1"/>
  <c r="BZ279" i="1"/>
  <c r="BR279" i="1"/>
  <c r="BJ279" i="1"/>
  <c r="BB279" i="1"/>
  <c r="AT279" i="1"/>
  <c r="AL279" i="1"/>
  <c r="AD279" i="1"/>
  <c r="V279" i="1"/>
  <c r="N279" i="1"/>
  <c r="DL279" i="1"/>
  <c r="DD279" i="1"/>
  <c r="CV279" i="1"/>
  <c r="CN279" i="1"/>
  <c r="CF279" i="1"/>
  <c r="BX279" i="1"/>
  <c r="BP279" i="1"/>
  <c r="BH279" i="1"/>
  <c r="AZ279" i="1"/>
  <c r="AR279" i="1"/>
  <c r="AJ279" i="1"/>
  <c r="AB279" i="1"/>
  <c r="T279" i="1"/>
  <c r="DJ279" i="1"/>
  <c r="DB279" i="1"/>
  <c r="CT279" i="1"/>
  <c r="CL279" i="1"/>
  <c r="CD279" i="1"/>
  <c r="BV279" i="1"/>
  <c r="BN279" i="1"/>
  <c r="BF279" i="1"/>
  <c r="AX279" i="1"/>
  <c r="AP279" i="1"/>
  <c r="AH279" i="1"/>
  <c r="Z279" i="1"/>
  <c r="R279" i="1"/>
  <c r="D280" i="1"/>
  <c r="CR279" i="1"/>
  <c r="BL279" i="1"/>
  <c r="AF279" i="1"/>
  <c r="CJ279" i="1"/>
  <c r="BD279" i="1"/>
  <c r="X279" i="1"/>
  <c r="DH279" i="1"/>
  <c r="CB279" i="1"/>
  <c r="AV279" i="1"/>
  <c r="P279" i="1"/>
  <c r="CZ279" i="1"/>
  <c r="BT279" i="1"/>
  <c r="AN279" i="1"/>
  <c r="DP278" i="1"/>
  <c r="DP279" i="1" l="1"/>
  <c r="DJ280" i="1"/>
  <c r="DB280" i="1"/>
  <c r="CT280" i="1"/>
  <c r="CL280" i="1"/>
  <c r="CD280" i="1"/>
  <c r="BV280" i="1"/>
  <c r="BN280" i="1"/>
  <c r="BF280" i="1"/>
  <c r="AX280" i="1"/>
  <c r="AP280" i="1"/>
  <c r="AH280" i="1"/>
  <c r="Z280" i="1"/>
  <c r="R280" i="1"/>
  <c r="D281" i="1"/>
  <c r="DH280" i="1"/>
  <c r="CZ280" i="1"/>
  <c r="CR280" i="1"/>
  <c r="CJ280" i="1"/>
  <c r="CB280" i="1"/>
  <c r="BT280" i="1"/>
  <c r="BL280" i="1"/>
  <c r="BD280" i="1"/>
  <c r="AV280" i="1"/>
  <c r="AN280" i="1"/>
  <c r="AF280" i="1"/>
  <c r="X280" i="1"/>
  <c r="P280" i="1"/>
  <c r="DN280" i="1"/>
  <c r="DF280" i="1"/>
  <c r="CX280" i="1"/>
  <c r="CP280" i="1"/>
  <c r="CH280" i="1"/>
  <c r="BZ280" i="1"/>
  <c r="BR280" i="1"/>
  <c r="BJ280" i="1"/>
  <c r="BB280" i="1"/>
  <c r="AT280" i="1"/>
  <c r="AL280" i="1"/>
  <c r="AD280" i="1"/>
  <c r="V280" i="1"/>
  <c r="N280" i="1"/>
  <c r="DD280" i="1"/>
  <c r="BX280" i="1"/>
  <c r="AR280" i="1"/>
  <c r="CV280" i="1"/>
  <c r="BP280" i="1"/>
  <c r="AJ280" i="1"/>
  <c r="CN280" i="1"/>
  <c r="BH280" i="1"/>
  <c r="AB280" i="1"/>
  <c r="DL280" i="1"/>
  <c r="CF280" i="1"/>
  <c r="AZ280" i="1"/>
  <c r="T280" i="1"/>
  <c r="DN281" i="1" l="1"/>
  <c r="DF281" i="1"/>
  <c r="CX281" i="1"/>
  <c r="CP281" i="1"/>
  <c r="CH281" i="1"/>
  <c r="BZ281" i="1"/>
  <c r="BR281" i="1"/>
  <c r="BJ281" i="1"/>
  <c r="BB281" i="1"/>
  <c r="AT281" i="1"/>
  <c r="AL281" i="1"/>
  <c r="AD281" i="1"/>
  <c r="V281" i="1"/>
  <c r="N281" i="1"/>
  <c r="DL281" i="1"/>
  <c r="DD281" i="1"/>
  <c r="CV281" i="1"/>
  <c r="CN281" i="1"/>
  <c r="CF281" i="1"/>
  <c r="BX281" i="1"/>
  <c r="BP281" i="1"/>
  <c r="BH281" i="1"/>
  <c r="AZ281" i="1"/>
  <c r="AR281" i="1"/>
  <c r="AJ281" i="1"/>
  <c r="AB281" i="1"/>
  <c r="T281" i="1"/>
  <c r="DJ281" i="1"/>
  <c r="DB281" i="1"/>
  <c r="CT281" i="1"/>
  <c r="CL281" i="1"/>
  <c r="CD281" i="1"/>
  <c r="BV281" i="1"/>
  <c r="BN281" i="1"/>
  <c r="BF281" i="1"/>
  <c r="AX281" i="1"/>
  <c r="AP281" i="1"/>
  <c r="AH281" i="1"/>
  <c r="Z281" i="1"/>
  <c r="R281" i="1"/>
  <c r="DH281" i="1"/>
  <c r="CB281" i="1"/>
  <c r="AV281" i="1"/>
  <c r="P281" i="1"/>
  <c r="CZ281" i="1"/>
  <c r="BT281" i="1"/>
  <c r="AN281" i="1"/>
  <c r="D282" i="1"/>
  <c r="CR281" i="1"/>
  <c r="BL281" i="1"/>
  <c r="AF281" i="1"/>
  <c r="BD281" i="1"/>
  <c r="X281" i="1"/>
  <c r="CJ281" i="1"/>
  <c r="DP280" i="1"/>
  <c r="DJ282" i="1" l="1"/>
  <c r="DB282" i="1"/>
  <c r="CT282" i="1"/>
  <c r="CL282" i="1"/>
  <c r="CD282" i="1"/>
  <c r="BV282" i="1"/>
  <c r="BN282" i="1"/>
  <c r="BF282" i="1"/>
  <c r="AX282" i="1"/>
  <c r="AP282" i="1"/>
  <c r="AH282" i="1"/>
  <c r="Z282" i="1"/>
  <c r="R282" i="1"/>
  <c r="D283" i="1"/>
  <c r="DH282" i="1"/>
  <c r="CZ282" i="1"/>
  <c r="CR282" i="1"/>
  <c r="CJ282" i="1"/>
  <c r="CB282" i="1"/>
  <c r="BT282" i="1"/>
  <c r="BL282" i="1"/>
  <c r="BD282" i="1"/>
  <c r="AV282" i="1"/>
  <c r="AN282" i="1"/>
  <c r="AF282" i="1"/>
  <c r="X282" i="1"/>
  <c r="P282" i="1"/>
  <c r="DN282" i="1"/>
  <c r="DF282" i="1"/>
  <c r="CX282" i="1"/>
  <c r="CP282" i="1"/>
  <c r="CH282" i="1"/>
  <c r="BZ282" i="1"/>
  <c r="BR282" i="1"/>
  <c r="BJ282" i="1"/>
  <c r="BB282" i="1"/>
  <c r="AT282" i="1"/>
  <c r="AL282" i="1"/>
  <c r="AD282" i="1"/>
  <c r="V282" i="1"/>
  <c r="N282" i="1"/>
  <c r="CN282" i="1"/>
  <c r="BH282" i="1"/>
  <c r="AB282" i="1"/>
  <c r="DL282" i="1"/>
  <c r="CF282" i="1"/>
  <c r="AZ282" i="1"/>
  <c r="T282" i="1"/>
  <c r="DD282" i="1"/>
  <c r="BX282" i="1"/>
  <c r="AR282" i="1"/>
  <c r="BP282" i="1"/>
  <c r="AJ282" i="1"/>
  <c r="CV282" i="1"/>
  <c r="DP281" i="1"/>
  <c r="DN283" i="1" l="1"/>
  <c r="DN268" i="1" s="1"/>
  <c r="DF283" i="1"/>
  <c r="DF268" i="1" s="1"/>
  <c r="CX283" i="1"/>
  <c r="CX268" i="1" s="1"/>
  <c r="CP283" i="1"/>
  <c r="CP268" i="1" s="1"/>
  <c r="CH283" i="1"/>
  <c r="CH268" i="1" s="1"/>
  <c r="BZ283" i="1"/>
  <c r="BZ268" i="1" s="1"/>
  <c r="BR283" i="1"/>
  <c r="BR268" i="1" s="1"/>
  <c r="BJ283" i="1"/>
  <c r="BJ268" i="1" s="1"/>
  <c r="BB283" i="1"/>
  <c r="BB268" i="1" s="1"/>
  <c r="AT283" i="1"/>
  <c r="AT268" i="1" s="1"/>
  <c r="AL283" i="1"/>
  <c r="AL268" i="1" s="1"/>
  <c r="AD283" i="1"/>
  <c r="AD268" i="1" s="1"/>
  <c r="V283" i="1"/>
  <c r="V268" i="1" s="1"/>
  <c r="N283" i="1"/>
  <c r="DL283" i="1"/>
  <c r="DL268" i="1" s="1"/>
  <c r="DD283" i="1"/>
  <c r="DD268" i="1" s="1"/>
  <c r="CV283" i="1"/>
  <c r="CV268" i="1" s="1"/>
  <c r="CN283" i="1"/>
  <c r="CN268" i="1" s="1"/>
  <c r="CF283" i="1"/>
  <c r="CF268" i="1" s="1"/>
  <c r="BX283" i="1"/>
  <c r="BX268" i="1" s="1"/>
  <c r="BP283" i="1"/>
  <c r="BP268" i="1" s="1"/>
  <c r="BH283" i="1"/>
  <c r="BH268" i="1" s="1"/>
  <c r="AZ283" i="1"/>
  <c r="AZ268" i="1" s="1"/>
  <c r="AR283" i="1"/>
  <c r="AR268" i="1" s="1"/>
  <c r="AJ283" i="1"/>
  <c r="AJ268" i="1" s="1"/>
  <c r="AB283" i="1"/>
  <c r="AB268" i="1" s="1"/>
  <c r="T283" i="1"/>
  <c r="T268" i="1" s="1"/>
  <c r="DJ283" i="1"/>
  <c r="DJ268" i="1" s="1"/>
  <c r="DB283" i="1"/>
  <c r="DB268" i="1" s="1"/>
  <c r="CT283" i="1"/>
  <c r="CT268" i="1" s="1"/>
  <c r="CL283" i="1"/>
  <c r="CL268" i="1" s="1"/>
  <c r="CD283" i="1"/>
  <c r="CD268" i="1" s="1"/>
  <c r="BV283" i="1"/>
  <c r="BV268" i="1" s="1"/>
  <c r="BN283" i="1"/>
  <c r="BN268" i="1" s="1"/>
  <c r="BF283" i="1"/>
  <c r="BF268" i="1" s="1"/>
  <c r="AX283" i="1"/>
  <c r="AX268" i="1" s="1"/>
  <c r="AP283" i="1"/>
  <c r="AP268" i="1" s="1"/>
  <c r="AH283" i="1"/>
  <c r="AH268" i="1" s="1"/>
  <c r="Z283" i="1"/>
  <c r="Z268" i="1" s="1"/>
  <c r="R283" i="1"/>
  <c r="R268" i="1" s="1"/>
  <c r="D284" i="1"/>
  <c r="D285" i="1" s="1"/>
  <c r="CR283" i="1"/>
  <c r="CR268" i="1" s="1"/>
  <c r="BL283" i="1"/>
  <c r="BL268" i="1" s="1"/>
  <c r="AF283" i="1"/>
  <c r="AF268" i="1" s="1"/>
  <c r="CJ283" i="1"/>
  <c r="CJ268" i="1" s="1"/>
  <c r="BD283" i="1"/>
  <c r="BD268" i="1" s="1"/>
  <c r="X283" i="1"/>
  <c r="X268" i="1" s="1"/>
  <c r="DH283" i="1"/>
  <c r="DH268" i="1" s="1"/>
  <c r="CB283" i="1"/>
  <c r="CB268" i="1" s="1"/>
  <c r="AV283" i="1"/>
  <c r="AV268" i="1" s="1"/>
  <c r="P283" i="1"/>
  <c r="P268" i="1" s="1"/>
  <c r="AN283" i="1"/>
  <c r="AN268" i="1" s="1"/>
  <c r="CZ283" i="1"/>
  <c r="CZ268" i="1" s="1"/>
  <c r="BT283" i="1"/>
  <c r="BT268" i="1" s="1"/>
  <c r="DP282" i="1"/>
  <c r="DP283" i="1" l="1"/>
  <c r="DP268" i="1" s="1"/>
  <c r="N268" i="1"/>
  <c r="DL285" i="1"/>
  <c r="DD285" i="1"/>
  <c r="CV285" i="1"/>
  <c r="CN285" i="1"/>
  <c r="CF285" i="1"/>
  <c r="BX285" i="1"/>
  <c r="BP285" i="1"/>
  <c r="BH285" i="1"/>
  <c r="AZ285" i="1"/>
  <c r="AR285" i="1"/>
  <c r="AJ285" i="1"/>
  <c r="AB285" i="1"/>
  <c r="T285" i="1"/>
  <c r="DJ285" i="1"/>
  <c r="DB285" i="1"/>
  <c r="CT285" i="1"/>
  <c r="CL285" i="1"/>
  <c r="CD285" i="1"/>
  <c r="BV285" i="1"/>
  <c r="BN285" i="1"/>
  <c r="BF285" i="1"/>
  <c r="AX285" i="1"/>
  <c r="AP285" i="1"/>
  <c r="AH285" i="1"/>
  <c r="Z285" i="1"/>
  <c r="R285" i="1"/>
  <c r="D286" i="1"/>
  <c r="DH285" i="1"/>
  <c r="CZ285" i="1"/>
  <c r="CR285" i="1"/>
  <c r="CJ285" i="1"/>
  <c r="CB285" i="1"/>
  <c r="BT285" i="1"/>
  <c r="BL285" i="1"/>
  <c r="BD285" i="1"/>
  <c r="AV285" i="1"/>
  <c r="AN285" i="1"/>
  <c r="AF285" i="1"/>
  <c r="X285" i="1"/>
  <c r="P285" i="1"/>
  <c r="DN285" i="1"/>
  <c r="CH285" i="1"/>
  <c r="BB285" i="1"/>
  <c r="V285" i="1"/>
  <c r="DF285" i="1"/>
  <c r="BZ285" i="1"/>
  <c r="AT285" i="1"/>
  <c r="N285" i="1"/>
  <c r="CX285" i="1"/>
  <c r="BR285" i="1"/>
  <c r="AL285" i="1"/>
  <c r="CP285" i="1"/>
  <c r="BJ285" i="1"/>
  <c r="AD285" i="1"/>
  <c r="DP285" i="1" l="1"/>
  <c r="D287" i="1"/>
  <c r="DH286" i="1"/>
  <c r="CZ286" i="1"/>
  <c r="CR286" i="1"/>
  <c r="CJ286" i="1"/>
  <c r="CB286" i="1"/>
  <c r="BT286" i="1"/>
  <c r="BL286" i="1"/>
  <c r="BD286" i="1"/>
  <c r="AV286" i="1"/>
  <c r="AN286" i="1"/>
  <c r="AF286" i="1"/>
  <c r="X286" i="1"/>
  <c r="P286" i="1"/>
  <c r="DN286" i="1"/>
  <c r="DF286" i="1"/>
  <c r="CX286" i="1"/>
  <c r="CP286" i="1"/>
  <c r="CH286" i="1"/>
  <c r="BZ286" i="1"/>
  <c r="BR286" i="1"/>
  <c r="BJ286" i="1"/>
  <c r="BB286" i="1"/>
  <c r="AT286" i="1"/>
  <c r="AL286" i="1"/>
  <c r="AD286" i="1"/>
  <c r="V286" i="1"/>
  <c r="N286" i="1"/>
  <c r="DL286" i="1"/>
  <c r="DD286" i="1"/>
  <c r="CV286" i="1"/>
  <c r="CN286" i="1"/>
  <c r="CF286" i="1"/>
  <c r="BX286" i="1"/>
  <c r="BP286" i="1"/>
  <c r="BH286" i="1"/>
  <c r="AZ286" i="1"/>
  <c r="AR286" i="1"/>
  <c r="AJ286" i="1"/>
  <c r="AB286" i="1"/>
  <c r="T286" i="1"/>
  <c r="CL286" i="1"/>
  <c r="BF286" i="1"/>
  <c r="Z286" i="1"/>
  <c r="DJ286" i="1"/>
  <c r="CD286" i="1"/>
  <c r="AX286" i="1"/>
  <c r="R286" i="1"/>
  <c r="DB286" i="1"/>
  <c r="BV286" i="1"/>
  <c r="AP286" i="1"/>
  <c r="CT286" i="1"/>
  <c r="BN286" i="1"/>
  <c r="AH286" i="1"/>
  <c r="DP286" i="1" l="1"/>
  <c r="DL287" i="1"/>
  <c r="DD287" i="1"/>
  <c r="CV287" i="1"/>
  <c r="CN287" i="1"/>
  <c r="CF287" i="1"/>
  <c r="BX287" i="1"/>
  <c r="BP287" i="1"/>
  <c r="BH287" i="1"/>
  <c r="AZ287" i="1"/>
  <c r="AR287" i="1"/>
  <c r="AJ287" i="1"/>
  <c r="AB287" i="1"/>
  <c r="T287" i="1"/>
  <c r="DJ287" i="1"/>
  <c r="DB287" i="1"/>
  <c r="CT287" i="1"/>
  <c r="CL287" i="1"/>
  <c r="CD287" i="1"/>
  <c r="BV287" i="1"/>
  <c r="BN287" i="1"/>
  <c r="BF287" i="1"/>
  <c r="AX287" i="1"/>
  <c r="AP287" i="1"/>
  <c r="AH287" i="1"/>
  <c r="Z287" i="1"/>
  <c r="R287" i="1"/>
  <c r="D288" i="1"/>
  <c r="DH287" i="1"/>
  <c r="CZ287" i="1"/>
  <c r="CR287" i="1"/>
  <c r="CJ287" i="1"/>
  <c r="CB287" i="1"/>
  <c r="BT287" i="1"/>
  <c r="BL287" i="1"/>
  <c r="BD287" i="1"/>
  <c r="AV287" i="1"/>
  <c r="AN287" i="1"/>
  <c r="AF287" i="1"/>
  <c r="X287" i="1"/>
  <c r="P287" i="1"/>
  <c r="DN287" i="1"/>
  <c r="CH287" i="1"/>
  <c r="BB287" i="1"/>
  <c r="V287" i="1"/>
  <c r="DF287" i="1"/>
  <c r="BZ287" i="1"/>
  <c r="AT287" i="1"/>
  <c r="N287" i="1"/>
  <c r="CX287" i="1"/>
  <c r="BR287" i="1"/>
  <c r="AL287" i="1"/>
  <c r="AD287" i="1"/>
  <c r="CP287" i="1"/>
  <c r="BJ287" i="1"/>
  <c r="D289" i="1" l="1"/>
  <c r="DH288" i="1"/>
  <c r="CZ288" i="1"/>
  <c r="CR288" i="1"/>
  <c r="CJ288" i="1"/>
  <c r="CB288" i="1"/>
  <c r="BT288" i="1"/>
  <c r="BL288" i="1"/>
  <c r="BD288" i="1"/>
  <c r="AV288" i="1"/>
  <c r="AN288" i="1"/>
  <c r="AF288" i="1"/>
  <c r="X288" i="1"/>
  <c r="P288" i="1"/>
  <c r="DN288" i="1"/>
  <c r="DF288" i="1"/>
  <c r="CX288" i="1"/>
  <c r="CP288" i="1"/>
  <c r="CH288" i="1"/>
  <c r="BZ288" i="1"/>
  <c r="BR288" i="1"/>
  <c r="BJ288" i="1"/>
  <c r="BB288" i="1"/>
  <c r="AT288" i="1"/>
  <c r="AL288" i="1"/>
  <c r="AD288" i="1"/>
  <c r="V288" i="1"/>
  <c r="N288" i="1"/>
  <c r="DL288" i="1"/>
  <c r="DD288" i="1"/>
  <c r="CV288" i="1"/>
  <c r="CN288" i="1"/>
  <c r="CF288" i="1"/>
  <c r="BX288" i="1"/>
  <c r="BP288" i="1"/>
  <c r="BH288" i="1"/>
  <c r="AZ288" i="1"/>
  <c r="AR288" i="1"/>
  <c r="AJ288" i="1"/>
  <c r="AB288" i="1"/>
  <c r="T288" i="1"/>
  <c r="CL288" i="1"/>
  <c r="BF288" i="1"/>
  <c r="Z288" i="1"/>
  <c r="DJ288" i="1"/>
  <c r="CD288" i="1"/>
  <c r="AX288" i="1"/>
  <c r="R288" i="1"/>
  <c r="DB288" i="1"/>
  <c r="BV288" i="1"/>
  <c r="AP288" i="1"/>
  <c r="AH288" i="1"/>
  <c r="CT288" i="1"/>
  <c r="BN288" i="1"/>
  <c r="DP287" i="1"/>
  <c r="DL289" i="1" l="1"/>
  <c r="DD289" i="1"/>
  <c r="CV289" i="1"/>
  <c r="CN289" i="1"/>
  <c r="CF289" i="1"/>
  <c r="BX289" i="1"/>
  <c r="BP289" i="1"/>
  <c r="BH289" i="1"/>
  <c r="AZ289" i="1"/>
  <c r="AR289" i="1"/>
  <c r="AJ289" i="1"/>
  <c r="AB289" i="1"/>
  <c r="T289" i="1"/>
  <c r="DJ289" i="1"/>
  <c r="DB289" i="1"/>
  <c r="CT289" i="1"/>
  <c r="CL289" i="1"/>
  <c r="CD289" i="1"/>
  <c r="BV289" i="1"/>
  <c r="BN289" i="1"/>
  <c r="BF289" i="1"/>
  <c r="AX289" i="1"/>
  <c r="AP289" i="1"/>
  <c r="AH289" i="1"/>
  <c r="Z289" i="1"/>
  <c r="R289" i="1"/>
  <c r="D290" i="1"/>
  <c r="DH289" i="1"/>
  <c r="CZ289" i="1"/>
  <c r="CR289" i="1"/>
  <c r="CJ289" i="1"/>
  <c r="CB289" i="1"/>
  <c r="BT289" i="1"/>
  <c r="BL289" i="1"/>
  <c r="BD289" i="1"/>
  <c r="AV289" i="1"/>
  <c r="AN289" i="1"/>
  <c r="AF289" i="1"/>
  <c r="X289" i="1"/>
  <c r="P289" i="1"/>
  <c r="DN289" i="1"/>
  <c r="CH289" i="1"/>
  <c r="BB289" i="1"/>
  <c r="V289" i="1"/>
  <c r="DF289" i="1"/>
  <c r="BZ289" i="1"/>
  <c r="AT289" i="1"/>
  <c r="N289" i="1"/>
  <c r="CX289" i="1"/>
  <c r="BR289" i="1"/>
  <c r="AL289" i="1"/>
  <c r="CP289" i="1"/>
  <c r="BJ289" i="1"/>
  <c r="AD289" i="1"/>
  <c r="DP288" i="1"/>
  <c r="D291" i="1" l="1"/>
  <c r="DH290" i="1"/>
  <c r="CZ290" i="1"/>
  <c r="CR290" i="1"/>
  <c r="CJ290" i="1"/>
  <c r="CB290" i="1"/>
  <c r="BT290" i="1"/>
  <c r="BL290" i="1"/>
  <c r="BD290" i="1"/>
  <c r="AV290" i="1"/>
  <c r="AN290" i="1"/>
  <c r="AF290" i="1"/>
  <c r="X290" i="1"/>
  <c r="P290" i="1"/>
  <c r="DN290" i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N290" i="1"/>
  <c r="DL290" i="1"/>
  <c r="DD290" i="1"/>
  <c r="CV290" i="1"/>
  <c r="CN290" i="1"/>
  <c r="CF290" i="1"/>
  <c r="BX290" i="1"/>
  <c r="BP290" i="1"/>
  <c r="BH290" i="1"/>
  <c r="AZ290" i="1"/>
  <c r="AR290" i="1"/>
  <c r="AJ290" i="1"/>
  <c r="AB290" i="1"/>
  <c r="T290" i="1"/>
  <c r="CL290" i="1"/>
  <c r="BF290" i="1"/>
  <c r="Z290" i="1"/>
  <c r="DJ290" i="1"/>
  <c r="CD290" i="1"/>
  <c r="AX290" i="1"/>
  <c r="R290" i="1"/>
  <c r="DB290" i="1"/>
  <c r="BV290" i="1"/>
  <c r="AP290" i="1"/>
  <c r="CT290" i="1"/>
  <c r="BN290" i="1"/>
  <c r="AH290" i="1"/>
  <c r="DP289" i="1"/>
  <c r="DP290" i="1" l="1"/>
  <c r="DL291" i="1"/>
  <c r="DD291" i="1"/>
  <c r="CV291" i="1"/>
  <c r="CN291" i="1"/>
  <c r="CF291" i="1"/>
  <c r="BX291" i="1"/>
  <c r="BP291" i="1"/>
  <c r="BH291" i="1"/>
  <c r="AZ291" i="1"/>
  <c r="AR291" i="1"/>
  <c r="AJ291" i="1"/>
  <c r="AB291" i="1"/>
  <c r="T291" i="1"/>
  <c r="DJ291" i="1"/>
  <c r="DB291" i="1"/>
  <c r="CT291" i="1"/>
  <c r="CL291" i="1"/>
  <c r="CD291" i="1"/>
  <c r="BV291" i="1"/>
  <c r="BN291" i="1"/>
  <c r="BF291" i="1"/>
  <c r="AX291" i="1"/>
  <c r="AP291" i="1"/>
  <c r="AH291" i="1"/>
  <c r="Z291" i="1"/>
  <c r="R291" i="1"/>
  <c r="D292" i="1"/>
  <c r="DH291" i="1"/>
  <c r="CZ291" i="1"/>
  <c r="CR291" i="1"/>
  <c r="CJ291" i="1"/>
  <c r="CB291" i="1"/>
  <c r="BT291" i="1"/>
  <c r="BL291" i="1"/>
  <c r="BD291" i="1"/>
  <c r="AV291" i="1"/>
  <c r="AN291" i="1"/>
  <c r="AF291" i="1"/>
  <c r="X291" i="1"/>
  <c r="P291" i="1"/>
  <c r="DN291" i="1"/>
  <c r="CH291" i="1"/>
  <c r="BB291" i="1"/>
  <c r="V291" i="1"/>
  <c r="DF291" i="1"/>
  <c r="BZ291" i="1"/>
  <c r="AT291" i="1"/>
  <c r="N291" i="1"/>
  <c r="CX291" i="1"/>
  <c r="BR291" i="1"/>
  <c r="AL291" i="1"/>
  <c r="AD291" i="1"/>
  <c r="CP291" i="1"/>
  <c r="BJ291" i="1"/>
  <c r="D293" i="1" l="1"/>
  <c r="DH292" i="1"/>
  <c r="CZ292" i="1"/>
  <c r="CR292" i="1"/>
  <c r="CJ292" i="1"/>
  <c r="CB292" i="1"/>
  <c r="BT292" i="1"/>
  <c r="BL292" i="1"/>
  <c r="BD292" i="1"/>
  <c r="AV292" i="1"/>
  <c r="AN292" i="1"/>
  <c r="AF292" i="1"/>
  <c r="X292" i="1"/>
  <c r="P292" i="1"/>
  <c r="DN292" i="1"/>
  <c r="DF292" i="1"/>
  <c r="CX292" i="1"/>
  <c r="CP292" i="1"/>
  <c r="CH292" i="1"/>
  <c r="BZ292" i="1"/>
  <c r="BR292" i="1"/>
  <c r="BJ292" i="1"/>
  <c r="BB292" i="1"/>
  <c r="AT292" i="1"/>
  <c r="AL292" i="1"/>
  <c r="AD292" i="1"/>
  <c r="V292" i="1"/>
  <c r="N292" i="1"/>
  <c r="DL292" i="1"/>
  <c r="DD292" i="1"/>
  <c r="CV292" i="1"/>
  <c r="CN292" i="1"/>
  <c r="CF292" i="1"/>
  <c r="BX292" i="1"/>
  <c r="BP292" i="1"/>
  <c r="BH292" i="1"/>
  <c r="AZ292" i="1"/>
  <c r="AR292" i="1"/>
  <c r="AJ292" i="1"/>
  <c r="AB292" i="1"/>
  <c r="T292" i="1"/>
  <c r="CL292" i="1"/>
  <c r="BF292" i="1"/>
  <c r="Z292" i="1"/>
  <c r="DJ292" i="1"/>
  <c r="CD292" i="1"/>
  <c r="AX292" i="1"/>
  <c r="R292" i="1"/>
  <c r="DB292" i="1"/>
  <c r="BV292" i="1"/>
  <c r="AP292" i="1"/>
  <c r="AH292" i="1"/>
  <c r="CT292" i="1"/>
  <c r="BN292" i="1"/>
  <c r="DP291" i="1"/>
  <c r="DP292" i="1" l="1"/>
  <c r="DL293" i="1"/>
  <c r="DD293" i="1"/>
  <c r="CV293" i="1"/>
  <c r="CN293" i="1"/>
  <c r="CF293" i="1"/>
  <c r="BX293" i="1"/>
  <c r="BP293" i="1"/>
  <c r="BH293" i="1"/>
  <c r="AZ293" i="1"/>
  <c r="AR293" i="1"/>
  <c r="AJ293" i="1"/>
  <c r="AB293" i="1"/>
  <c r="T293" i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294" i="1"/>
  <c r="DH293" i="1"/>
  <c r="CZ293" i="1"/>
  <c r="CR293" i="1"/>
  <c r="CJ293" i="1"/>
  <c r="CB293" i="1"/>
  <c r="BT293" i="1"/>
  <c r="BL293" i="1"/>
  <c r="BD293" i="1"/>
  <c r="AV293" i="1"/>
  <c r="AN293" i="1"/>
  <c r="AF293" i="1"/>
  <c r="X293" i="1"/>
  <c r="P293" i="1"/>
  <c r="DN293" i="1"/>
  <c r="CH293" i="1"/>
  <c r="BB293" i="1"/>
  <c r="V293" i="1"/>
  <c r="DF293" i="1"/>
  <c r="BZ293" i="1"/>
  <c r="AT293" i="1"/>
  <c r="N293" i="1"/>
  <c r="CX293" i="1"/>
  <c r="BR293" i="1"/>
  <c r="AL293" i="1"/>
  <c r="CP293" i="1"/>
  <c r="BJ293" i="1"/>
  <c r="AD293" i="1"/>
  <c r="D295" i="1" l="1"/>
  <c r="DH294" i="1"/>
  <c r="CZ294" i="1"/>
  <c r="CR294" i="1"/>
  <c r="CJ294" i="1"/>
  <c r="CB294" i="1"/>
  <c r="BT294" i="1"/>
  <c r="BL294" i="1"/>
  <c r="BD294" i="1"/>
  <c r="AV294" i="1"/>
  <c r="AN294" i="1"/>
  <c r="AF294" i="1"/>
  <c r="X294" i="1"/>
  <c r="P294" i="1"/>
  <c r="DN294" i="1"/>
  <c r="DF294" i="1"/>
  <c r="CX294" i="1"/>
  <c r="CP294" i="1"/>
  <c r="CH294" i="1"/>
  <c r="BZ294" i="1"/>
  <c r="BR294" i="1"/>
  <c r="BJ294" i="1"/>
  <c r="BB294" i="1"/>
  <c r="AT294" i="1"/>
  <c r="AL294" i="1"/>
  <c r="AD294" i="1"/>
  <c r="V294" i="1"/>
  <c r="N294" i="1"/>
  <c r="DL294" i="1"/>
  <c r="DD294" i="1"/>
  <c r="CV294" i="1"/>
  <c r="CN294" i="1"/>
  <c r="CF294" i="1"/>
  <c r="BX294" i="1"/>
  <c r="BP294" i="1"/>
  <c r="BH294" i="1"/>
  <c r="AZ294" i="1"/>
  <c r="AR294" i="1"/>
  <c r="AJ294" i="1"/>
  <c r="AB294" i="1"/>
  <c r="T294" i="1"/>
  <c r="CL294" i="1"/>
  <c r="BF294" i="1"/>
  <c r="Z294" i="1"/>
  <c r="DJ294" i="1"/>
  <c r="CD294" i="1"/>
  <c r="AX294" i="1"/>
  <c r="R294" i="1"/>
  <c r="DB294" i="1"/>
  <c r="BV294" i="1"/>
  <c r="AP294" i="1"/>
  <c r="CT294" i="1"/>
  <c r="BN294" i="1"/>
  <c r="AH294" i="1"/>
  <c r="DP293" i="1"/>
  <c r="DP294" i="1" l="1"/>
  <c r="DL295" i="1"/>
  <c r="DD295" i="1"/>
  <c r="CV295" i="1"/>
  <c r="CN295" i="1"/>
  <c r="CF295" i="1"/>
  <c r="BX295" i="1"/>
  <c r="BP295" i="1"/>
  <c r="BH295" i="1"/>
  <c r="AZ295" i="1"/>
  <c r="AR295" i="1"/>
  <c r="AJ295" i="1"/>
  <c r="AB295" i="1"/>
  <c r="T295" i="1"/>
  <c r="DJ295" i="1"/>
  <c r="DB295" i="1"/>
  <c r="CT295" i="1"/>
  <c r="CL295" i="1"/>
  <c r="CD295" i="1"/>
  <c r="BV295" i="1"/>
  <c r="BN295" i="1"/>
  <c r="BF295" i="1"/>
  <c r="AX295" i="1"/>
  <c r="AP295" i="1"/>
  <c r="AH295" i="1"/>
  <c r="Z295" i="1"/>
  <c r="R295" i="1"/>
  <c r="D296" i="1"/>
  <c r="DH295" i="1"/>
  <c r="CZ295" i="1"/>
  <c r="CR295" i="1"/>
  <c r="CJ295" i="1"/>
  <c r="CB295" i="1"/>
  <c r="BT295" i="1"/>
  <c r="BL295" i="1"/>
  <c r="BD295" i="1"/>
  <c r="AV295" i="1"/>
  <c r="AN295" i="1"/>
  <c r="AF295" i="1"/>
  <c r="X295" i="1"/>
  <c r="P295" i="1"/>
  <c r="DN295" i="1"/>
  <c r="CH295" i="1"/>
  <c r="BB295" i="1"/>
  <c r="V295" i="1"/>
  <c r="DF295" i="1"/>
  <c r="BZ295" i="1"/>
  <c r="AT295" i="1"/>
  <c r="N295" i="1"/>
  <c r="CX295" i="1"/>
  <c r="BR295" i="1"/>
  <c r="AL295" i="1"/>
  <c r="AD295" i="1"/>
  <c r="CP295" i="1"/>
  <c r="BJ295" i="1"/>
  <c r="DL296" i="1" l="1"/>
  <c r="DF296" i="1"/>
  <c r="CX296" i="1"/>
  <c r="CR296" i="1"/>
  <c r="CJ296" i="1"/>
  <c r="CB296" i="1"/>
  <c r="BT296" i="1"/>
  <c r="BL296" i="1"/>
  <c r="BD296" i="1"/>
  <c r="AV296" i="1"/>
  <c r="AN296" i="1"/>
  <c r="AF296" i="1"/>
  <c r="X296" i="1"/>
  <c r="P296" i="1"/>
  <c r="DJ296" i="1"/>
  <c r="DD296" i="1"/>
  <c r="CV296" i="1"/>
  <c r="CP296" i="1"/>
  <c r="CH296" i="1"/>
  <c r="BZ296" i="1"/>
  <c r="BR296" i="1"/>
  <c r="BJ296" i="1"/>
  <c r="BB296" i="1"/>
  <c r="AT296" i="1"/>
  <c r="AL296" i="1"/>
  <c r="AD296" i="1"/>
  <c r="V296" i="1"/>
  <c r="N296" i="1"/>
  <c r="D297" i="1"/>
  <c r="DB296" i="1"/>
  <c r="CN296" i="1"/>
  <c r="CF296" i="1"/>
  <c r="BX296" i="1"/>
  <c r="BP296" i="1"/>
  <c r="BH296" i="1"/>
  <c r="AZ296" i="1"/>
  <c r="AR296" i="1"/>
  <c r="AJ296" i="1"/>
  <c r="AB296" i="1"/>
  <c r="T296" i="1"/>
  <c r="DN296" i="1"/>
  <c r="CL296" i="1"/>
  <c r="BF296" i="1"/>
  <c r="Z296" i="1"/>
  <c r="CD296" i="1"/>
  <c r="AX296" i="1"/>
  <c r="R296" i="1"/>
  <c r="CZ296" i="1"/>
  <c r="BV296" i="1"/>
  <c r="AP296" i="1"/>
  <c r="AH296" i="1"/>
  <c r="BN296" i="1"/>
  <c r="DH296" i="1"/>
  <c r="CT296" i="1"/>
  <c r="DP295" i="1"/>
  <c r="DP296" i="1" l="1"/>
  <c r="D298" i="1"/>
  <c r="DH297" i="1"/>
  <c r="CZ297" i="1"/>
  <c r="CR297" i="1"/>
  <c r="CJ297" i="1"/>
  <c r="CB297" i="1"/>
  <c r="BT297" i="1"/>
  <c r="BL297" i="1"/>
  <c r="BD297" i="1"/>
  <c r="AV297" i="1"/>
  <c r="AN297" i="1"/>
  <c r="AF297" i="1"/>
  <c r="X297" i="1"/>
  <c r="P297" i="1"/>
  <c r="DN297" i="1"/>
  <c r="DF297" i="1"/>
  <c r="CX297" i="1"/>
  <c r="CP297" i="1"/>
  <c r="CH297" i="1"/>
  <c r="BZ297" i="1"/>
  <c r="BR297" i="1"/>
  <c r="BJ297" i="1"/>
  <c r="BB297" i="1"/>
  <c r="AT297" i="1"/>
  <c r="AL297" i="1"/>
  <c r="AD297" i="1"/>
  <c r="V297" i="1"/>
  <c r="N297" i="1"/>
  <c r="DL297" i="1"/>
  <c r="DD297" i="1"/>
  <c r="CV297" i="1"/>
  <c r="CN297" i="1"/>
  <c r="CF297" i="1"/>
  <c r="BX297" i="1"/>
  <c r="BP297" i="1"/>
  <c r="BH297" i="1"/>
  <c r="AZ297" i="1"/>
  <c r="AR297" i="1"/>
  <c r="AJ297" i="1"/>
  <c r="AB297" i="1"/>
  <c r="T297" i="1"/>
  <c r="CT297" i="1"/>
  <c r="BN297" i="1"/>
  <c r="AH297" i="1"/>
  <c r="CL297" i="1"/>
  <c r="BF297" i="1"/>
  <c r="Z297" i="1"/>
  <c r="DJ297" i="1"/>
  <c r="CD297" i="1"/>
  <c r="AX297" i="1"/>
  <c r="R297" i="1"/>
  <c r="DB297" i="1"/>
  <c r="BV297" i="1"/>
  <c r="AP297" i="1"/>
  <c r="DL298" i="1" l="1"/>
  <c r="DD298" i="1"/>
  <c r="CV298" i="1"/>
  <c r="CN298" i="1"/>
  <c r="CF298" i="1"/>
  <c r="BX298" i="1"/>
  <c r="BP298" i="1"/>
  <c r="BH298" i="1"/>
  <c r="AZ298" i="1"/>
  <c r="AR298" i="1"/>
  <c r="AJ298" i="1"/>
  <c r="AB298" i="1"/>
  <c r="T298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D299" i="1"/>
  <c r="DH298" i="1"/>
  <c r="CZ298" i="1"/>
  <c r="CR298" i="1"/>
  <c r="CJ298" i="1"/>
  <c r="CB298" i="1"/>
  <c r="BT298" i="1"/>
  <c r="BL298" i="1"/>
  <c r="BD298" i="1"/>
  <c r="AV298" i="1"/>
  <c r="AN298" i="1"/>
  <c r="AF298" i="1"/>
  <c r="X298" i="1"/>
  <c r="P298" i="1"/>
  <c r="CX298" i="1"/>
  <c r="BR298" i="1"/>
  <c r="AL298" i="1"/>
  <c r="CP298" i="1"/>
  <c r="BJ298" i="1"/>
  <c r="AD298" i="1"/>
  <c r="DN298" i="1"/>
  <c r="CH298" i="1"/>
  <c r="BB298" i="1"/>
  <c r="V298" i="1"/>
  <c r="DF298" i="1"/>
  <c r="BZ298" i="1"/>
  <c r="AT298" i="1"/>
  <c r="N298" i="1"/>
  <c r="DP298" i="1" s="1"/>
  <c r="DP297" i="1"/>
  <c r="DH299" i="1" l="1"/>
  <c r="CZ299" i="1"/>
  <c r="CR299" i="1"/>
  <c r="CJ299" i="1"/>
  <c r="CB299" i="1"/>
  <c r="BT299" i="1"/>
  <c r="BL299" i="1"/>
  <c r="BD299" i="1"/>
  <c r="AV299" i="1"/>
  <c r="AN299" i="1"/>
  <c r="AF299" i="1"/>
  <c r="X299" i="1"/>
  <c r="P299" i="1"/>
  <c r="D300" i="1"/>
  <c r="DN299" i="1"/>
  <c r="DF299" i="1"/>
  <c r="CX299" i="1"/>
  <c r="CP299" i="1"/>
  <c r="CH299" i="1"/>
  <c r="BZ299" i="1"/>
  <c r="BR299" i="1"/>
  <c r="BJ299" i="1"/>
  <c r="BB299" i="1"/>
  <c r="AT299" i="1"/>
  <c r="AL299" i="1"/>
  <c r="AD299" i="1"/>
  <c r="V299" i="1"/>
  <c r="N299" i="1"/>
  <c r="DL299" i="1"/>
  <c r="DD299" i="1"/>
  <c r="CV299" i="1"/>
  <c r="CN299" i="1"/>
  <c r="CF299" i="1"/>
  <c r="BX299" i="1"/>
  <c r="BP299" i="1"/>
  <c r="BH299" i="1"/>
  <c r="AZ299" i="1"/>
  <c r="AR299" i="1"/>
  <c r="AJ299" i="1"/>
  <c r="AB299" i="1"/>
  <c r="T299" i="1"/>
  <c r="DB299" i="1"/>
  <c r="BV299" i="1"/>
  <c r="AP299" i="1"/>
  <c r="CT299" i="1"/>
  <c r="BN299" i="1"/>
  <c r="AH299" i="1"/>
  <c r="CL299" i="1"/>
  <c r="BF299" i="1"/>
  <c r="Z299" i="1"/>
  <c r="CD299" i="1"/>
  <c r="AX299" i="1"/>
  <c r="R299" i="1"/>
  <c r="DJ299" i="1"/>
  <c r="DP299" i="1" l="1"/>
  <c r="DN300" i="1"/>
  <c r="DF300" i="1"/>
  <c r="CX300" i="1"/>
  <c r="CP300" i="1"/>
  <c r="CH300" i="1"/>
  <c r="BZ300" i="1"/>
  <c r="BR300" i="1"/>
  <c r="BJ300" i="1"/>
  <c r="BB300" i="1"/>
  <c r="AT300" i="1"/>
  <c r="AL300" i="1"/>
  <c r="AD300" i="1"/>
  <c r="V300" i="1"/>
  <c r="N300" i="1"/>
  <c r="DL300" i="1"/>
  <c r="DD300" i="1"/>
  <c r="CV300" i="1"/>
  <c r="CN300" i="1"/>
  <c r="CF300" i="1"/>
  <c r="BX300" i="1"/>
  <c r="BP300" i="1"/>
  <c r="BH300" i="1"/>
  <c r="AZ300" i="1"/>
  <c r="AR300" i="1"/>
  <c r="AJ300" i="1"/>
  <c r="AB300" i="1"/>
  <c r="T300" i="1"/>
  <c r="DJ300" i="1"/>
  <c r="DB300" i="1"/>
  <c r="CT300" i="1"/>
  <c r="CL300" i="1"/>
  <c r="CD300" i="1"/>
  <c r="BV300" i="1"/>
  <c r="BN300" i="1"/>
  <c r="BF300" i="1"/>
  <c r="AX300" i="1"/>
  <c r="AP300" i="1"/>
  <c r="AH300" i="1"/>
  <c r="Z300" i="1"/>
  <c r="R300" i="1"/>
  <c r="DH300" i="1"/>
  <c r="CB300" i="1"/>
  <c r="AV300" i="1"/>
  <c r="P300" i="1"/>
  <c r="CZ300" i="1"/>
  <c r="BT300" i="1"/>
  <c r="AN300" i="1"/>
  <c r="D301" i="1"/>
  <c r="CR300" i="1"/>
  <c r="BL300" i="1"/>
  <c r="AF300" i="1"/>
  <c r="BD300" i="1"/>
  <c r="X300" i="1"/>
  <c r="CJ300" i="1"/>
  <c r="DP300" i="1" l="1"/>
  <c r="DJ301" i="1"/>
  <c r="DB301" i="1"/>
  <c r="CT301" i="1"/>
  <c r="CL301" i="1"/>
  <c r="CD301" i="1"/>
  <c r="BV301" i="1"/>
  <c r="BN301" i="1"/>
  <c r="BF301" i="1"/>
  <c r="AX301" i="1"/>
  <c r="AP301" i="1"/>
  <c r="AH301" i="1"/>
  <c r="Z301" i="1"/>
  <c r="R301" i="1"/>
  <c r="D302" i="1"/>
  <c r="DH301" i="1"/>
  <c r="CZ301" i="1"/>
  <c r="CR301" i="1"/>
  <c r="CJ301" i="1"/>
  <c r="CB301" i="1"/>
  <c r="BT301" i="1"/>
  <c r="BL301" i="1"/>
  <c r="BD301" i="1"/>
  <c r="AV301" i="1"/>
  <c r="AN301" i="1"/>
  <c r="AF301" i="1"/>
  <c r="X301" i="1"/>
  <c r="P301" i="1"/>
  <c r="DN301" i="1"/>
  <c r="DF301" i="1"/>
  <c r="CX301" i="1"/>
  <c r="CP301" i="1"/>
  <c r="CH301" i="1"/>
  <c r="BZ301" i="1"/>
  <c r="BR301" i="1"/>
  <c r="BJ301" i="1"/>
  <c r="BB301" i="1"/>
  <c r="AT301" i="1"/>
  <c r="AL301" i="1"/>
  <c r="AD301" i="1"/>
  <c r="V301" i="1"/>
  <c r="N301" i="1"/>
  <c r="CN301" i="1"/>
  <c r="BH301" i="1"/>
  <c r="AB301" i="1"/>
  <c r="DL301" i="1"/>
  <c r="CF301" i="1"/>
  <c r="AZ301" i="1"/>
  <c r="T301" i="1"/>
  <c r="DD301" i="1"/>
  <c r="BX301" i="1"/>
  <c r="AR301" i="1"/>
  <c r="BP301" i="1"/>
  <c r="AJ301" i="1"/>
  <c r="CV301" i="1"/>
  <c r="DN302" i="1" l="1"/>
  <c r="DF302" i="1"/>
  <c r="CX302" i="1"/>
  <c r="CP302" i="1"/>
  <c r="CH302" i="1"/>
  <c r="BZ302" i="1"/>
  <c r="BR302" i="1"/>
  <c r="BJ302" i="1"/>
  <c r="BB302" i="1"/>
  <c r="AT302" i="1"/>
  <c r="AL302" i="1"/>
  <c r="AD302" i="1"/>
  <c r="V302" i="1"/>
  <c r="N302" i="1"/>
  <c r="DL302" i="1"/>
  <c r="DD302" i="1"/>
  <c r="CV302" i="1"/>
  <c r="CN302" i="1"/>
  <c r="CF302" i="1"/>
  <c r="BX302" i="1"/>
  <c r="BP302" i="1"/>
  <c r="BH302" i="1"/>
  <c r="AZ302" i="1"/>
  <c r="AR302" i="1"/>
  <c r="AJ302" i="1"/>
  <c r="AB302" i="1"/>
  <c r="T302" i="1"/>
  <c r="DJ302" i="1"/>
  <c r="DB302" i="1"/>
  <c r="CT302" i="1"/>
  <c r="CL302" i="1"/>
  <c r="CD302" i="1"/>
  <c r="BV302" i="1"/>
  <c r="BN302" i="1"/>
  <c r="BF302" i="1"/>
  <c r="AX302" i="1"/>
  <c r="AP302" i="1"/>
  <c r="AH302" i="1"/>
  <c r="Z302" i="1"/>
  <c r="R302" i="1"/>
  <c r="D303" i="1"/>
  <c r="CR302" i="1"/>
  <c r="BL302" i="1"/>
  <c r="AF302" i="1"/>
  <c r="CJ302" i="1"/>
  <c r="BD302" i="1"/>
  <c r="X302" i="1"/>
  <c r="DH302" i="1"/>
  <c r="CB302" i="1"/>
  <c r="AV302" i="1"/>
  <c r="P302" i="1"/>
  <c r="AN302" i="1"/>
  <c r="CZ302" i="1"/>
  <c r="BT302" i="1"/>
  <c r="DP301" i="1"/>
  <c r="DP302" i="1" l="1"/>
  <c r="D304" i="1"/>
  <c r="D305" i="1" s="1"/>
  <c r="DH303" i="1"/>
  <c r="DH284" i="1" s="1"/>
  <c r="CZ303" i="1"/>
  <c r="CZ284" i="1" s="1"/>
  <c r="CR303" i="1"/>
  <c r="CR284" i="1" s="1"/>
  <c r="CJ303" i="1"/>
  <c r="CJ284" i="1" s="1"/>
  <c r="CB303" i="1"/>
  <c r="CB284" i="1" s="1"/>
  <c r="BT303" i="1"/>
  <c r="BT284" i="1" s="1"/>
  <c r="DN303" i="1"/>
  <c r="DN284" i="1" s="1"/>
  <c r="DD303" i="1"/>
  <c r="DD284" i="1" s="1"/>
  <c r="CT303" i="1"/>
  <c r="CT284" i="1" s="1"/>
  <c r="CH303" i="1"/>
  <c r="CH284" i="1" s="1"/>
  <c r="BX303" i="1"/>
  <c r="BX284" i="1" s="1"/>
  <c r="BN303" i="1"/>
  <c r="BN284" i="1" s="1"/>
  <c r="BF303" i="1"/>
  <c r="BF284" i="1" s="1"/>
  <c r="AX303" i="1"/>
  <c r="AX284" i="1" s="1"/>
  <c r="AP303" i="1"/>
  <c r="AP284" i="1" s="1"/>
  <c r="AH303" i="1"/>
  <c r="AH284" i="1" s="1"/>
  <c r="Z303" i="1"/>
  <c r="Z284" i="1" s="1"/>
  <c r="R303" i="1"/>
  <c r="R284" i="1" s="1"/>
  <c r="DL303" i="1"/>
  <c r="DL284" i="1" s="1"/>
  <c r="DB303" i="1"/>
  <c r="DB284" i="1" s="1"/>
  <c r="CP303" i="1"/>
  <c r="CP284" i="1" s="1"/>
  <c r="CF303" i="1"/>
  <c r="CF284" i="1" s="1"/>
  <c r="BV303" i="1"/>
  <c r="BV284" i="1" s="1"/>
  <c r="BL303" i="1"/>
  <c r="BL284" i="1" s="1"/>
  <c r="BD303" i="1"/>
  <c r="BD284" i="1" s="1"/>
  <c r="AV303" i="1"/>
  <c r="AV284" i="1" s="1"/>
  <c r="AN303" i="1"/>
  <c r="AN284" i="1" s="1"/>
  <c r="AF303" i="1"/>
  <c r="AF284" i="1" s="1"/>
  <c r="X303" i="1"/>
  <c r="X284" i="1" s="1"/>
  <c r="P303" i="1"/>
  <c r="P284" i="1" s="1"/>
  <c r="DJ303" i="1"/>
  <c r="DJ284" i="1" s="1"/>
  <c r="CX303" i="1"/>
  <c r="CX284" i="1" s="1"/>
  <c r="CN303" i="1"/>
  <c r="CN284" i="1" s="1"/>
  <c r="CD303" i="1"/>
  <c r="CD284" i="1" s="1"/>
  <c r="BR303" i="1"/>
  <c r="BR284" i="1" s="1"/>
  <c r="BJ303" i="1"/>
  <c r="BJ284" i="1" s="1"/>
  <c r="BB303" i="1"/>
  <c r="BB284" i="1" s="1"/>
  <c r="AT303" i="1"/>
  <c r="AT284" i="1" s="1"/>
  <c r="AL303" i="1"/>
  <c r="AL284" i="1" s="1"/>
  <c r="AD303" i="1"/>
  <c r="AD284" i="1" s="1"/>
  <c r="V303" i="1"/>
  <c r="V284" i="1" s="1"/>
  <c r="N303" i="1"/>
  <c r="BZ303" i="1"/>
  <c r="BZ284" i="1" s="1"/>
  <c r="AR303" i="1"/>
  <c r="AR284" i="1" s="1"/>
  <c r="DF303" i="1"/>
  <c r="DF284" i="1" s="1"/>
  <c r="BP303" i="1"/>
  <c r="BP284" i="1" s="1"/>
  <c r="AJ303" i="1"/>
  <c r="AJ284" i="1" s="1"/>
  <c r="CV303" i="1"/>
  <c r="CV284" i="1" s="1"/>
  <c r="BH303" i="1"/>
  <c r="BH284" i="1" s="1"/>
  <c r="AB303" i="1"/>
  <c r="AB284" i="1" s="1"/>
  <c r="T303" i="1"/>
  <c r="T284" i="1" s="1"/>
  <c r="CL303" i="1"/>
  <c r="CL284" i="1" s="1"/>
  <c r="AZ303" i="1"/>
  <c r="AZ284" i="1" s="1"/>
  <c r="DP303" i="1" l="1"/>
  <c r="DP284" i="1" s="1"/>
  <c r="N284" i="1"/>
  <c r="DN305" i="1"/>
  <c r="DF305" i="1"/>
  <c r="CX305" i="1"/>
  <c r="CP305" i="1"/>
  <c r="CH305" i="1"/>
  <c r="BZ305" i="1"/>
  <c r="BR305" i="1"/>
  <c r="BJ305" i="1"/>
  <c r="BB305" i="1"/>
  <c r="AT305" i="1"/>
  <c r="AL305" i="1"/>
  <c r="AD305" i="1"/>
  <c r="V305" i="1"/>
  <c r="N305" i="1"/>
  <c r="DD305" i="1"/>
  <c r="CT305" i="1"/>
  <c r="CJ305" i="1"/>
  <c r="BX305" i="1"/>
  <c r="BN305" i="1"/>
  <c r="BD305" i="1"/>
  <c r="AR305" i="1"/>
  <c r="AH305" i="1"/>
  <c r="X305" i="1"/>
  <c r="D306" i="1"/>
  <c r="DL305" i="1"/>
  <c r="DB305" i="1"/>
  <c r="CR305" i="1"/>
  <c r="CF305" i="1"/>
  <c r="BV305" i="1"/>
  <c r="BL305" i="1"/>
  <c r="AZ305" i="1"/>
  <c r="AP305" i="1"/>
  <c r="AF305" i="1"/>
  <c r="T305" i="1"/>
  <c r="DJ305" i="1"/>
  <c r="CZ305" i="1"/>
  <c r="CN305" i="1"/>
  <c r="CD305" i="1"/>
  <c r="BT305" i="1"/>
  <c r="BH305" i="1"/>
  <c r="AX305" i="1"/>
  <c r="AN305" i="1"/>
  <c r="AB305" i="1"/>
  <c r="R305" i="1"/>
  <c r="DH305" i="1"/>
  <c r="BP305" i="1"/>
  <c r="Z305" i="1"/>
  <c r="CV305" i="1"/>
  <c r="BF305" i="1"/>
  <c r="P305" i="1"/>
  <c r="CL305" i="1"/>
  <c r="AV305" i="1"/>
  <c r="AJ305" i="1"/>
  <c r="CB305" i="1"/>
  <c r="DP305" i="1" l="1"/>
  <c r="DN306" i="1"/>
  <c r="DF306" i="1"/>
  <c r="CX306" i="1"/>
  <c r="CP306" i="1"/>
  <c r="CH306" i="1"/>
  <c r="BZ306" i="1"/>
  <c r="BR306" i="1"/>
  <c r="BJ306" i="1"/>
  <c r="BB306" i="1"/>
  <c r="AT306" i="1"/>
  <c r="AL306" i="1"/>
  <c r="DJ306" i="1"/>
  <c r="DB306" i="1"/>
  <c r="CT306" i="1"/>
  <c r="CL306" i="1"/>
  <c r="CD306" i="1"/>
  <c r="BV306" i="1"/>
  <c r="BN306" i="1"/>
  <c r="BF306" i="1"/>
  <c r="AX306" i="1"/>
  <c r="AP306" i="1"/>
  <c r="AH306" i="1"/>
  <c r="Z306" i="1"/>
  <c r="R306" i="1"/>
  <c r="DL306" i="1"/>
  <c r="CV306" i="1"/>
  <c r="CF306" i="1"/>
  <c r="BP306" i="1"/>
  <c r="AZ306" i="1"/>
  <c r="AJ306" i="1"/>
  <c r="X306" i="1"/>
  <c r="N306" i="1"/>
  <c r="D307" i="1"/>
  <c r="DH306" i="1"/>
  <c r="CR306" i="1"/>
  <c r="CB306" i="1"/>
  <c r="BL306" i="1"/>
  <c r="AV306" i="1"/>
  <c r="AF306" i="1"/>
  <c r="V306" i="1"/>
  <c r="DD306" i="1"/>
  <c r="CN306" i="1"/>
  <c r="BX306" i="1"/>
  <c r="BH306" i="1"/>
  <c r="AR306" i="1"/>
  <c r="AD306" i="1"/>
  <c r="T306" i="1"/>
  <c r="BT306" i="1"/>
  <c r="P306" i="1"/>
  <c r="BD306" i="1"/>
  <c r="CZ306" i="1"/>
  <c r="AN306" i="1"/>
  <c r="AB306" i="1"/>
  <c r="CJ306" i="1"/>
  <c r="DJ307" i="1" l="1"/>
  <c r="DB307" i="1"/>
  <c r="CT307" i="1"/>
  <c r="CL307" i="1"/>
  <c r="CD307" i="1"/>
  <c r="BV307" i="1"/>
  <c r="BN307" i="1"/>
  <c r="BF307" i="1"/>
  <c r="AX307" i="1"/>
  <c r="AP307" i="1"/>
  <c r="AH307" i="1"/>
  <c r="Z307" i="1"/>
  <c r="R307" i="1"/>
  <c r="DN307" i="1"/>
  <c r="DF307" i="1"/>
  <c r="CX307" i="1"/>
  <c r="CP307" i="1"/>
  <c r="CH307" i="1"/>
  <c r="BZ307" i="1"/>
  <c r="BR307" i="1"/>
  <c r="BJ307" i="1"/>
  <c r="BB307" i="1"/>
  <c r="AT307" i="1"/>
  <c r="AL307" i="1"/>
  <c r="AD307" i="1"/>
  <c r="V307" i="1"/>
  <c r="N307" i="1"/>
  <c r="D308" i="1"/>
  <c r="DH307" i="1"/>
  <c r="CR307" i="1"/>
  <c r="CB307" i="1"/>
  <c r="BL307" i="1"/>
  <c r="AV307" i="1"/>
  <c r="AF307" i="1"/>
  <c r="P307" i="1"/>
  <c r="DD307" i="1"/>
  <c r="CN307" i="1"/>
  <c r="BX307" i="1"/>
  <c r="BH307" i="1"/>
  <c r="AR307" i="1"/>
  <c r="AB307" i="1"/>
  <c r="CZ307" i="1"/>
  <c r="CJ307" i="1"/>
  <c r="BT307" i="1"/>
  <c r="BD307" i="1"/>
  <c r="AN307" i="1"/>
  <c r="X307" i="1"/>
  <c r="CF307" i="1"/>
  <c r="T307" i="1"/>
  <c r="BP307" i="1"/>
  <c r="DL307" i="1"/>
  <c r="AZ307" i="1"/>
  <c r="CV307" i="1"/>
  <c r="AJ307" i="1"/>
  <c r="DP306" i="1"/>
  <c r="DN308" i="1" l="1"/>
  <c r="DF308" i="1"/>
  <c r="CX308" i="1"/>
  <c r="CP308" i="1"/>
  <c r="CH308" i="1"/>
  <c r="BZ308" i="1"/>
  <c r="BR308" i="1"/>
  <c r="BJ308" i="1"/>
  <c r="BB308" i="1"/>
  <c r="AT308" i="1"/>
  <c r="AL308" i="1"/>
  <c r="AD308" i="1"/>
  <c r="V308" i="1"/>
  <c r="N308" i="1"/>
  <c r="DJ308" i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D308" i="1"/>
  <c r="CN308" i="1"/>
  <c r="BX308" i="1"/>
  <c r="BH308" i="1"/>
  <c r="AR308" i="1"/>
  <c r="AB308" i="1"/>
  <c r="CZ308" i="1"/>
  <c r="CJ308" i="1"/>
  <c r="BT308" i="1"/>
  <c r="BD308" i="1"/>
  <c r="AN308" i="1"/>
  <c r="X308" i="1"/>
  <c r="DL308" i="1"/>
  <c r="CV308" i="1"/>
  <c r="CF308" i="1"/>
  <c r="BP308" i="1"/>
  <c r="AZ308" i="1"/>
  <c r="AJ308" i="1"/>
  <c r="T308" i="1"/>
  <c r="D309" i="1"/>
  <c r="CB308" i="1"/>
  <c r="P308" i="1"/>
  <c r="BL308" i="1"/>
  <c r="DH308" i="1"/>
  <c r="AV308" i="1"/>
  <c r="CR308" i="1"/>
  <c r="AF308" i="1"/>
  <c r="DP307" i="1"/>
  <c r="DJ309" i="1" l="1"/>
  <c r="DB309" i="1"/>
  <c r="CT309" i="1"/>
  <c r="CL309" i="1"/>
  <c r="CD309" i="1"/>
  <c r="BV309" i="1"/>
  <c r="BN309" i="1"/>
  <c r="BF309" i="1"/>
  <c r="AX309" i="1"/>
  <c r="AP309" i="1"/>
  <c r="AH309" i="1"/>
  <c r="Z309" i="1"/>
  <c r="R309" i="1"/>
  <c r="DN309" i="1"/>
  <c r="DF309" i="1"/>
  <c r="CX309" i="1"/>
  <c r="CP309" i="1"/>
  <c r="CH309" i="1"/>
  <c r="BZ309" i="1"/>
  <c r="BR309" i="1"/>
  <c r="BJ309" i="1"/>
  <c r="BB309" i="1"/>
  <c r="AT309" i="1"/>
  <c r="AL309" i="1"/>
  <c r="AD309" i="1"/>
  <c r="V309" i="1"/>
  <c r="N309" i="1"/>
  <c r="CZ309" i="1"/>
  <c r="CJ309" i="1"/>
  <c r="BT309" i="1"/>
  <c r="BD309" i="1"/>
  <c r="AN309" i="1"/>
  <c r="X309" i="1"/>
  <c r="DL309" i="1"/>
  <c r="CV309" i="1"/>
  <c r="CF309" i="1"/>
  <c r="BP309" i="1"/>
  <c r="AZ309" i="1"/>
  <c r="AJ309" i="1"/>
  <c r="T309" i="1"/>
  <c r="D310" i="1"/>
  <c r="DH309" i="1"/>
  <c r="CR309" i="1"/>
  <c r="CB309" i="1"/>
  <c r="BL309" i="1"/>
  <c r="AV309" i="1"/>
  <c r="AF309" i="1"/>
  <c r="P309" i="1"/>
  <c r="BX309" i="1"/>
  <c r="BH309" i="1"/>
  <c r="DD309" i="1"/>
  <c r="AR309" i="1"/>
  <c r="CN309" i="1"/>
  <c r="AB309" i="1"/>
  <c r="DP308" i="1"/>
  <c r="DN310" i="1" l="1"/>
  <c r="DF310" i="1"/>
  <c r="CX310" i="1"/>
  <c r="CP310" i="1"/>
  <c r="CH310" i="1"/>
  <c r="BZ310" i="1"/>
  <c r="BR310" i="1"/>
  <c r="BJ310" i="1"/>
  <c r="BB310" i="1"/>
  <c r="AT310" i="1"/>
  <c r="AL310" i="1"/>
  <c r="AD310" i="1"/>
  <c r="V310" i="1"/>
  <c r="N310" i="1"/>
  <c r="DJ310" i="1"/>
  <c r="DB310" i="1"/>
  <c r="CT310" i="1"/>
  <c r="CL310" i="1"/>
  <c r="CD310" i="1"/>
  <c r="BV310" i="1"/>
  <c r="BN310" i="1"/>
  <c r="BF310" i="1"/>
  <c r="AX310" i="1"/>
  <c r="AP310" i="1"/>
  <c r="AH310" i="1"/>
  <c r="Z310" i="1"/>
  <c r="R310" i="1"/>
  <c r="DL310" i="1"/>
  <c r="CV310" i="1"/>
  <c r="CF310" i="1"/>
  <c r="BP310" i="1"/>
  <c r="AZ310" i="1"/>
  <c r="AJ310" i="1"/>
  <c r="T310" i="1"/>
  <c r="D311" i="1"/>
  <c r="DH310" i="1"/>
  <c r="CR310" i="1"/>
  <c r="CB310" i="1"/>
  <c r="BL310" i="1"/>
  <c r="AV310" i="1"/>
  <c r="AF310" i="1"/>
  <c r="P310" i="1"/>
  <c r="DD310" i="1"/>
  <c r="CN310" i="1"/>
  <c r="BX310" i="1"/>
  <c r="BH310" i="1"/>
  <c r="AR310" i="1"/>
  <c r="AB310" i="1"/>
  <c r="BT310" i="1"/>
  <c r="BD310" i="1"/>
  <c r="CZ310" i="1"/>
  <c r="AN310" i="1"/>
  <c r="CJ310" i="1"/>
  <c r="X310" i="1"/>
  <c r="DP309" i="1"/>
  <c r="DJ311" i="1" l="1"/>
  <c r="DB311" i="1"/>
  <c r="CT311" i="1"/>
  <c r="CL311" i="1"/>
  <c r="CD311" i="1"/>
  <c r="BV311" i="1"/>
  <c r="BN311" i="1"/>
  <c r="BF311" i="1"/>
  <c r="AX311" i="1"/>
  <c r="AP311" i="1"/>
  <c r="AH311" i="1"/>
  <c r="Z311" i="1"/>
  <c r="R311" i="1"/>
  <c r="DN311" i="1"/>
  <c r="DF311" i="1"/>
  <c r="CX311" i="1"/>
  <c r="CP311" i="1"/>
  <c r="CH311" i="1"/>
  <c r="BZ311" i="1"/>
  <c r="BR311" i="1"/>
  <c r="BJ311" i="1"/>
  <c r="BB311" i="1"/>
  <c r="AT311" i="1"/>
  <c r="AL311" i="1"/>
  <c r="AD311" i="1"/>
  <c r="V311" i="1"/>
  <c r="N311" i="1"/>
  <c r="D312" i="1"/>
  <c r="DH311" i="1"/>
  <c r="CR311" i="1"/>
  <c r="CB311" i="1"/>
  <c r="BL311" i="1"/>
  <c r="AV311" i="1"/>
  <c r="AF311" i="1"/>
  <c r="P311" i="1"/>
  <c r="DD311" i="1"/>
  <c r="CN311" i="1"/>
  <c r="BX311" i="1"/>
  <c r="BH311" i="1"/>
  <c r="AR311" i="1"/>
  <c r="AB311" i="1"/>
  <c r="CZ311" i="1"/>
  <c r="CJ311" i="1"/>
  <c r="BT311" i="1"/>
  <c r="BD311" i="1"/>
  <c r="AN311" i="1"/>
  <c r="X311" i="1"/>
  <c r="CF311" i="1"/>
  <c r="T311" i="1"/>
  <c r="BP311" i="1"/>
  <c r="DL311" i="1"/>
  <c r="AZ311" i="1"/>
  <c r="AJ311" i="1"/>
  <c r="CV311" i="1"/>
  <c r="DP310" i="1"/>
  <c r="DN312" i="1" l="1"/>
  <c r="DF312" i="1"/>
  <c r="CX312" i="1"/>
  <c r="CP312" i="1"/>
  <c r="CH312" i="1"/>
  <c r="BZ312" i="1"/>
  <c r="BR312" i="1"/>
  <c r="BJ312" i="1"/>
  <c r="BB312" i="1"/>
  <c r="AT312" i="1"/>
  <c r="AL312" i="1"/>
  <c r="AD312" i="1"/>
  <c r="V312" i="1"/>
  <c r="N312" i="1"/>
  <c r="DJ312" i="1"/>
  <c r="DB312" i="1"/>
  <c r="CT312" i="1"/>
  <c r="CL312" i="1"/>
  <c r="CD312" i="1"/>
  <c r="BV312" i="1"/>
  <c r="BN312" i="1"/>
  <c r="BF312" i="1"/>
  <c r="AX312" i="1"/>
  <c r="AP312" i="1"/>
  <c r="AH312" i="1"/>
  <c r="Z312" i="1"/>
  <c r="R312" i="1"/>
  <c r="DD312" i="1"/>
  <c r="CN312" i="1"/>
  <c r="BX312" i="1"/>
  <c r="BH312" i="1"/>
  <c r="AR312" i="1"/>
  <c r="AB312" i="1"/>
  <c r="CZ312" i="1"/>
  <c r="CJ312" i="1"/>
  <c r="BT312" i="1"/>
  <c r="BD312" i="1"/>
  <c r="AN312" i="1"/>
  <c r="X312" i="1"/>
  <c r="DL312" i="1"/>
  <c r="CV312" i="1"/>
  <c r="CF312" i="1"/>
  <c r="BP312" i="1"/>
  <c r="AZ312" i="1"/>
  <c r="AJ312" i="1"/>
  <c r="T312" i="1"/>
  <c r="D313" i="1"/>
  <c r="CB312" i="1"/>
  <c r="P312" i="1"/>
  <c r="BL312" i="1"/>
  <c r="DH312" i="1"/>
  <c r="AV312" i="1"/>
  <c r="CR312" i="1"/>
  <c r="AF312" i="1"/>
  <c r="DP311" i="1"/>
  <c r="DJ313" i="1" l="1"/>
  <c r="DB313" i="1"/>
  <c r="CT313" i="1"/>
  <c r="CL313" i="1"/>
  <c r="CD313" i="1"/>
  <c r="BV313" i="1"/>
  <c r="BN313" i="1"/>
  <c r="BF313" i="1"/>
  <c r="AX313" i="1"/>
  <c r="AP313" i="1"/>
  <c r="AH313" i="1"/>
  <c r="Z313" i="1"/>
  <c r="R313" i="1"/>
  <c r="DN313" i="1"/>
  <c r="DF313" i="1"/>
  <c r="CX313" i="1"/>
  <c r="CP313" i="1"/>
  <c r="CH313" i="1"/>
  <c r="BZ313" i="1"/>
  <c r="BR313" i="1"/>
  <c r="BJ313" i="1"/>
  <c r="BB313" i="1"/>
  <c r="AT313" i="1"/>
  <c r="AL313" i="1"/>
  <c r="AD313" i="1"/>
  <c r="V313" i="1"/>
  <c r="N313" i="1"/>
  <c r="CZ313" i="1"/>
  <c r="CJ313" i="1"/>
  <c r="BT313" i="1"/>
  <c r="BD313" i="1"/>
  <c r="AN313" i="1"/>
  <c r="X313" i="1"/>
  <c r="DL313" i="1"/>
  <c r="CV313" i="1"/>
  <c r="CF313" i="1"/>
  <c r="BP313" i="1"/>
  <c r="AZ313" i="1"/>
  <c r="AJ313" i="1"/>
  <c r="T313" i="1"/>
  <c r="D314" i="1"/>
  <c r="DH313" i="1"/>
  <c r="CR313" i="1"/>
  <c r="CB313" i="1"/>
  <c r="BL313" i="1"/>
  <c r="AV313" i="1"/>
  <c r="AF313" i="1"/>
  <c r="P313" i="1"/>
  <c r="BX313" i="1"/>
  <c r="BH313" i="1"/>
  <c r="DD313" i="1"/>
  <c r="AR313" i="1"/>
  <c r="CN313" i="1"/>
  <c r="AB313" i="1"/>
  <c r="DP312" i="1"/>
  <c r="DP313" i="1" l="1"/>
  <c r="DJ314" i="1"/>
  <c r="DB314" i="1"/>
  <c r="CT314" i="1"/>
  <c r="CL314" i="1"/>
  <c r="CD314" i="1"/>
  <c r="BV314" i="1"/>
  <c r="BN314" i="1"/>
  <c r="BF314" i="1"/>
  <c r="AX314" i="1"/>
  <c r="D315" i="1"/>
  <c r="DF314" i="1"/>
  <c r="CV314" i="1"/>
  <c r="CJ314" i="1"/>
  <c r="BZ314" i="1"/>
  <c r="BP314" i="1"/>
  <c r="BD314" i="1"/>
  <c r="AT314" i="1"/>
  <c r="AL314" i="1"/>
  <c r="AD314" i="1"/>
  <c r="V314" i="1"/>
  <c r="N314" i="1"/>
  <c r="DL314" i="1"/>
  <c r="CZ314" i="1"/>
  <c r="CP314" i="1"/>
  <c r="CF314" i="1"/>
  <c r="BT314" i="1"/>
  <c r="BJ314" i="1"/>
  <c r="AZ314" i="1"/>
  <c r="AP314" i="1"/>
  <c r="AH314" i="1"/>
  <c r="Z314" i="1"/>
  <c r="R314" i="1"/>
  <c r="DN314" i="1"/>
  <c r="CR314" i="1"/>
  <c r="BX314" i="1"/>
  <c r="BB314" i="1"/>
  <c r="AJ314" i="1"/>
  <c r="T314" i="1"/>
  <c r="DH314" i="1"/>
  <c r="CN314" i="1"/>
  <c r="BR314" i="1"/>
  <c r="AV314" i="1"/>
  <c r="AF314" i="1"/>
  <c r="P314" i="1"/>
  <c r="DD314" i="1"/>
  <c r="CH314" i="1"/>
  <c r="BL314" i="1"/>
  <c r="AR314" i="1"/>
  <c r="AB314" i="1"/>
  <c r="CB314" i="1"/>
  <c r="BH314" i="1"/>
  <c r="AN314" i="1"/>
  <c r="CX314" i="1"/>
  <c r="X314" i="1"/>
  <c r="DN315" i="1" l="1"/>
  <c r="DF315" i="1"/>
  <c r="CX315" i="1"/>
  <c r="CP315" i="1"/>
  <c r="CH315" i="1"/>
  <c r="BZ315" i="1"/>
  <c r="BR315" i="1"/>
  <c r="BJ315" i="1"/>
  <c r="BB315" i="1"/>
  <c r="AT315" i="1"/>
  <c r="AL315" i="1"/>
  <c r="AD315" i="1"/>
  <c r="V315" i="1"/>
  <c r="N315" i="1"/>
  <c r="DL315" i="1"/>
  <c r="DD315" i="1"/>
  <c r="CV315" i="1"/>
  <c r="CN315" i="1"/>
  <c r="CF315" i="1"/>
  <c r="BX315" i="1"/>
  <c r="BP315" i="1"/>
  <c r="BH315" i="1"/>
  <c r="AZ315" i="1"/>
  <c r="AR315" i="1"/>
  <c r="AJ315" i="1"/>
  <c r="AB315" i="1"/>
  <c r="T315" i="1"/>
  <c r="DJ315" i="1"/>
  <c r="CT315" i="1"/>
  <c r="CD315" i="1"/>
  <c r="BN315" i="1"/>
  <c r="AX315" i="1"/>
  <c r="AH315" i="1"/>
  <c r="R315" i="1"/>
  <c r="DB315" i="1"/>
  <c r="CL315" i="1"/>
  <c r="BV315" i="1"/>
  <c r="BF315" i="1"/>
  <c r="AP315" i="1"/>
  <c r="Z315" i="1"/>
  <c r="CJ315" i="1"/>
  <c r="BD315" i="1"/>
  <c r="X315" i="1"/>
  <c r="DH315" i="1"/>
  <c r="CB315" i="1"/>
  <c r="AV315" i="1"/>
  <c r="P315" i="1"/>
  <c r="CZ315" i="1"/>
  <c r="BT315" i="1"/>
  <c r="AN315" i="1"/>
  <c r="D316" i="1"/>
  <c r="AF315" i="1"/>
  <c r="CR315" i="1"/>
  <c r="BL315" i="1"/>
  <c r="DP314" i="1"/>
  <c r="DJ316" i="1" l="1"/>
  <c r="DB316" i="1"/>
  <c r="CT316" i="1"/>
  <c r="CL316" i="1"/>
  <c r="CD316" i="1"/>
  <c r="BV316" i="1"/>
  <c r="BN316" i="1"/>
  <c r="BF316" i="1"/>
  <c r="AX316" i="1"/>
  <c r="AP316" i="1"/>
  <c r="AH316" i="1"/>
  <c r="Z316" i="1"/>
  <c r="R316" i="1"/>
  <c r="D317" i="1"/>
  <c r="DH316" i="1"/>
  <c r="CZ316" i="1"/>
  <c r="CR316" i="1"/>
  <c r="CJ316" i="1"/>
  <c r="CB316" i="1"/>
  <c r="BT316" i="1"/>
  <c r="BL316" i="1"/>
  <c r="BD316" i="1"/>
  <c r="AV316" i="1"/>
  <c r="AN316" i="1"/>
  <c r="AF316" i="1"/>
  <c r="X316" i="1"/>
  <c r="P316" i="1"/>
  <c r="DF316" i="1"/>
  <c r="CP316" i="1"/>
  <c r="BZ316" i="1"/>
  <c r="BJ316" i="1"/>
  <c r="AT316" i="1"/>
  <c r="AD316" i="1"/>
  <c r="N316" i="1"/>
  <c r="DN316" i="1"/>
  <c r="CX316" i="1"/>
  <c r="CH316" i="1"/>
  <c r="BR316" i="1"/>
  <c r="BB316" i="1"/>
  <c r="AL316" i="1"/>
  <c r="V316" i="1"/>
  <c r="CV316" i="1"/>
  <c r="BP316" i="1"/>
  <c r="AJ316" i="1"/>
  <c r="CN316" i="1"/>
  <c r="BH316" i="1"/>
  <c r="AB316" i="1"/>
  <c r="DL316" i="1"/>
  <c r="CF316" i="1"/>
  <c r="AZ316" i="1"/>
  <c r="T316" i="1"/>
  <c r="DD316" i="1"/>
  <c r="BX316" i="1"/>
  <c r="AR316" i="1"/>
  <c r="DP315" i="1"/>
  <c r="DP316" i="1" l="1"/>
  <c r="DN317" i="1"/>
  <c r="DF317" i="1"/>
  <c r="CX317" i="1"/>
  <c r="CP317" i="1"/>
  <c r="CH317" i="1"/>
  <c r="BZ317" i="1"/>
  <c r="BR317" i="1"/>
  <c r="BJ317" i="1"/>
  <c r="BB317" i="1"/>
  <c r="AT317" i="1"/>
  <c r="AL317" i="1"/>
  <c r="AD317" i="1"/>
  <c r="V317" i="1"/>
  <c r="N317" i="1"/>
  <c r="DL317" i="1"/>
  <c r="DD317" i="1"/>
  <c r="CV317" i="1"/>
  <c r="CN317" i="1"/>
  <c r="CF317" i="1"/>
  <c r="BX317" i="1"/>
  <c r="BP317" i="1"/>
  <c r="BH317" i="1"/>
  <c r="AZ317" i="1"/>
  <c r="AR317" i="1"/>
  <c r="AJ317" i="1"/>
  <c r="AB317" i="1"/>
  <c r="T317" i="1"/>
  <c r="CZ317" i="1"/>
  <c r="CJ317" i="1"/>
  <c r="BT317" i="1"/>
  <c r="BD317" i="1"/>
  <c r="AN317" i="1"/>
  <c r="X317" i="1"/>
  <c r="D318" i="1"/>
  <c r="DH317" i="1"/>
  <c r="CR317" i="1"/>
  <c r="CB317" i="1"/>
  <c r="BL317" i="1"/>
  <c r="AV317" i="1"/>
  <c r="AF317" i="1"/>
  <c r="P317" i="1"/>
  <c r="CT317" i="1"/>
  <c r="BN317" i="1"/>
  <c r="AH317" i="1"/>
  <c r="CL317" i="1"/>
  <c r="BF317" i="1"/>
  <c r="Z317" i="1"/>
  <c r="DJ317" i="1"/>
  <c r="CD317" i="1"/>
  <c r="AX317" i="1"/>
  <c r="R317" i="1"/>
  <c r="BV317" i="1"/>
  <c r="AP317" i="1"/>
  <c r="DB317" i="1"/>
  <c r="DJ318" i="1" l="1"/>
  <c r="DB318" i="1"/>
  <c r="CT318" i="1"/>
  <c r="CL318" i="1"/>
  <c r="CD318" i="1"/>
  <c r="BV318" i="1"/>
  <c r="BN318" i="1"/>
  <c r="BF318" i="1"/>
  <c r="AX318" i="1"/>
  <c r="AP318" i="1"/>
  <c r="AH318" i="1"/>
  <c r="Z318" i="1"/>
  <c r="R318" i="1"/>
  <c r="D319" i="1"/>
  <c r="DH318" i="1"/>
  <c r="CZ318" i="1"/>
  <c r="CR318" i="1"/>
  <c r="CJ318" i="1"/>
  <c r="CB318" i="1"/>
  <c r="BT318" i="1"/>
  <c r="BL318" i="1"/>
  <c r="BD318" i="1"/>
  <c r="AV318" i="1"/>
  <c r="AN318" i="1"/>
  <c r="AF318" i="1"/>
  <c r="X318" i="1"/>
  <c r="P318" i="1"/>
  <c r="DL318" i="1"/>
  <c r="CV318" i="1"/>
  <c r="CF318" i="1"/>
  <c r="BP318" i="1"/>
  <c r="AZ318" i="1"/>
  <c r="AJ318" i="1"/>
  <c r="T318" i="1"/>
  <c r="DD318" i="1"/>
  <c r="CN318" i="1"/>
  <c r="BX318" i="1"/>
  <c r="BH318" i="1"/>
  <c r="AR318" i="1"/>
  <c r="AB318" i="1"/>
  <c r="CX318" i="1"/>
  <c r="BR318" i="1"/>
  <c r="AL318" i="1"/>
  <c r="CP318" i="1"/>
  <c r="BJ318" i="1"/>
  <c r="AD318" i="1"/>
  <c r="DN318" i="1"/>
  <c r="CH318" i="1"/>
  <c r="BB318" i="1"/>
  <c r="V318" i="1"/>
  <c r="AT318" i="1"/>
  <c r="N318" i="1"/>
  <c r="DP318" i="1" s="1"/>
  <c r="DF318" i="1"/>
  <c r="BZ318" i="1"/>
  <c r="DP317" i="1"/>
  <c r="DN319" i="1" l="1"/>
  <c r="DF319" i="1"/>
  <c r="CX319" i="1"/>
  <c r="CP319" i="1"/>
  <c r="CH319" i="1"/>
  <c r="BZ319" i="1"/>
  <c r="BR319" i="1"/>
  <c r="BJ319" i="1"/>
  <c r="BB319" i="1"/>
  <c r="AT319" i="1"/>
  <c r="AL319" i="1"/>
  <c r="AD319" i="1"/>
  <c r="V319" i="1"/>
  <c r="N319" i="1"/>
  <c r="DL319" i="1"/>
  <c r="DD319" i="1"/>
  <c r="CV319" i="1"/>
  <c r="CN319" i="1"/>
  <c r="CF319" i="1"/>
  <c r="BX319" i="1"/>
  <c r="BP319" i="1"/>
  <c r="BH319" i="1"/>
  <c r="AZ319" i="1"/>
  <c r="AR319" i="1"/>
  <c r="AJ319" i="1"/>
  <c r="AB319" i="1"/>
  <c r="T319" i="1"/>
  <c r="DB319" i="1"/>
  <c r="CL319" i="1"/>
  <c r="BV319" i="1"/>
  <c r="BF319" i="1"/>
  <c r="AP319" i="1"/>
  <c r="Z319" i="1"/>
  <c r="DJ319" i="1"/>
  <c r="CT319" i="1"/>
  <c r="CD319" i="1"/>
  <c r="BN319" i="1"/>
  <c r="AX319" i="1"/>
  <c r="AH319" i="1"/>
  <c r="R319" i="1"/>
  <c r="CZ319" i="1"/>
  <c r="BT319" i="1"/>
  <c r="AN319" i="1"/>
  <c r="D320" i="1"/>
  <c r="CR319" i="1"/>
  <c r="BL319" i="1"/>
  <c r="AF319" i="1"/>
  <c r="CJ319" i="1"/>
  <c r="BD319" i="1"/>
  <c r="X319" i="1"/>
  <c r="DH319" i="1"/>
  <c r="CB319" i="1"/>
  <c r="AV319" i="1"/>
  <c r="P319" i="1"/>
  <c r="DJ320" i="1" l="1"/>
  <c r="DB320" i="1"/>
  <c r="CT320" i="1"/>
  <c r="CL320" i="1"/>
  <c r="CD320" i="1"/>
  <c r="BV320" i="1"/>
  <c r="BN320" i="1"/>
  <c r="BF320" i="1"/>
  <c r="AX320" i="1"/>
  <c r="AP320" i="1"/>
  <c r="AH320" i="1"/>
  <c r="Z320" i="1"/>
  <c r="R320" i="1"/>
  <c r="D321" i="1"/>
  <c r="DH320" i="1"/>
  <c r="CZ320" i="1"/>
  <c r="CR320" i="1"/>
  <c r="CJ320" i="1"/>
  <c r="CB320" i="1"/>
  <c r="BT320" i="1"/>
  <c r="BL320" i="1"/>
  <c r="BD320" i="1"/>
  <c r="AV320" i="1"/>
  <c r="AN320" i="1"/>
  <c r="AF320" i="1"/>
  <c r="X320" i="1"/>
  <c r="P320" i="1"/>
  <c r="DN320" i="1"/>
  <c r="CX320" i="1"/>
  <c r="CH320" i="1"/>
  <c r="BR320" i="1"/>
  <c r="BB320" i="1"/>
  <c r="AL320" i="1"/>
  <c r="V320" i="1"/>
  <c r="DF320" i="1"/>
  <c r="CP320" i="1"/>
  <c r="BZ320" i="1"/>
  <c r="BJ320" i="1"/>
  <c r="AT320" i="1"/>
  <c r="AD320" i="1"/>
  <c r="N320" i="1"/>
  <c r="DL320" i="1"/>
  <c r="CF320" i="1"/>
  <c r="AZ320" i="1"/>
  <c r="T320" i="1"/>
  <c r="DD320" i="1"/>
  <c r="BX320" i="1"/>
  <c r="AR320" i="1"/>
  <c r="CV320" i="1"/>
  <c r="BP320" i="1"/>
  <c r="AJ320" i="1"/>
  <c r="CN320" i="1"/>
  <c r="BH320" i="1"/>
  <c r="AB320" i="1"/>
  <c r="DP319" i="1"/>
  <c r="DN321" i="1" l="1"/>
  <c r="DF321" i="1"/>
  <c r="CX321" i="1"/>
  <c r="CP321" i="1"/>
  <c r="CH321" i="1"/>
  <c r="BZ321" i="1"/>
  <c r="BR321" i="1"/>
  <c r="BJ321" i="1"/>
  <c r="BB321" i="1"/>
  <c r="AT321" i="1"/>
  <c r="AL321" i="1"/>
  <c r="AD321" i="1"/>
  <c r="V321" i="1"/>
  <c r="N321" i="1"/>
  <c r="DL321" i="1"/>
  <c r="DD321" i="1"/>
  <c r="CV321" i="1"/>
  <c r="CN321" i="1"/>
  <c r="CF321" i="1"/>
  <c r="BX321" i="1"/>
  <c r="BP321" i="1"/>
  <c r="BH321" i="1"/>
  <c r="AZ321" i="1"/>
  <c r="AR321" i="1"/>
  <c r="AJ321" i="1"/>
  <c r="AB321" i="1"/>
  <c r="T321" i="1"/>
  <c r="D322" i="1"/>
  <c r="DH321" i="1"/>
  <c r="CR321" i="1"/>
  <c r="CB321" i="1"/>
  <c r="BL321" i="1"/>
  <c r="AV321" i="1"/>
  <c r="AF321" i="1"/>
  <c r="P321" i="1"/>
  <c r="CZ321" i="1"/>
  <c r="CJ321" i="1"/>
  <c r="BT321" i="1"/>
  <c r="BD321" i="1"/>
  <c r="AN321" i="1"/>
  <c r="X321" i="1"/>
  <c r="DJ321" i="1"/>
  <c r="CD321" i="1"/>
  <c r="AX321" i="1"/>
  <c r="R321" i="1"/>
  <c r="DB321" i="1"/>
  <c r="BV321" i="1"/>
  <c r="AP321" i="1"/>
  <c r="CT321" i="1"/>
  <c r="BN321" i="1"/>
  <c r="AH321" i="1"/>
  <c r="Z321" i="1"/>
  <c r="CL321" i="1"/>
  <c r="BF321" i="1"/>
  <c r="DP320" i="1"/>
  <c r="DJ322" i="1" l="1"/>
  <c r="DJ304" i="1" s="1"/>
  <c r="DB322" i="1"/>
  <c r="DB304" i="1" s="1"/>
  <c r="CT322" i="1"/>
  <c r="CT304" i="1" s="1"/>
  <c r="CL322" i="1"/>
  <c r="CL304" i="1" s="1"/>
  <c r="CD322" i="1"/>
  <c r="CD304" i="1" s="1"/>
  <c r="BV322" i="1"/>
  <c r="BV304" i="1" s="1"/>
  <c r="BN322" i="1"/>
  <c r="BN304" i="1" s="1"/>
  <c r="BF322" i="1"/>
  <c r="BF304" i="1" s="1"/>
  <c r="AX322" i="1"/>
  <c r="AX304" i="1" s="1"/>
  <c r="AP322" i="1"/>
  <c r="AP304" i="1" s="1"/>
  <c r="AH322" i="1"/>
  <c r="AH304" i="1" s="1"/>
  <c r="Z322" i="1"/>
  <c r="Z304" i="1" s="1"/>
  <c r="R322" i="1"/>
  <c r="R304" i="1" s="1"/>
  <c r="D323" i="1"/>
  <c r="D324" i="1" s="1"/>
  <c r="DH322" i="1"/>
  <c r="DH304" i="1" s="1"/>
  <c r="CZ322" i="1"/>
  <c r="CZ304" i="1" s="1"/>
  <c r="CR322" i="1"/>
  <c r="CR304" i="1" s="1"/>
  <c r="CJ322" i="1"/>
  <c r="CJ304" i="1" s="1"/>
  <c r="CB322" i="1"/>
  <c r="CB304" i="1" s="1"/>
  <c r="BT322" i="1"/>
  <c r="BT304" i="1" s="1"/>
  <c r="BL322" i="1"/>
  <c r="BL304" i="1" s="1"/>
  <c r="BD322" i="1"/>
  <c r="BD304" i="1" s="1"/>
  <c r="AV322" i="1"/>
  <c r="AV304" i="1" s="1"/>
  <c r="AN322" i="1"/>
  <c r="AN304" i="1" s="1"/>
  <c r="AF322" i="1"/>
  <c r="AF304" i="1" s="1"/>
  <c r="X322" i="1"/>
  <c r="X304" i="1" s="1"/>
  <c r="P322" i="1"/>
  <c r="P304" i="1" s="1"/>
  <c r="DD322" i="1"/>
  <c r="DD304" i="1" s="1"/>
  <c r="CN322" i="1"/>
  <c r="CN304" i="1" s="1"/>
  <c r="BX322" i="1"/>
  <c r="BX304" i="1" s="1"/>
  <c r="BH322" i="1"/>
  <c r="BH304" i="1" s="1"/>
  <c r="AR322" i="1"/>
  <c r="AR304" i="1" s="1"/>
  <c r="AB322" i="1"/>
  <c r="AB304" i="1" s="1"/>
  <c r="DL322" i="1"/>
  <c r="DL304" i="1" s="1"/>
  <c r="CV322" i="1"/>
  <c r="CV304" i="1" s="1"/>
  <c r="CF322" i="1"/>
  <c r="CF304" i="1" s="1"/>
  <c r="BP322" i="1"/>
  <c r="BP304" i="1" s="1"/>
  <c r="AZ322" i="1"/>
  <c r="AZ304" i="1" s="1"/>
  <c r="AJ322" i="1"/>
  <c r="AJ304" i="1" s="1"/>
  <c r="T322" i="1"/>
  <c r="T304" i="1" s="1"/>
  <c r="DN322" i="1"/>
  <c r="DN304" i="1" s="1"/>
  <c r="CH322" i="1"/>
  <c r="CH304" i="1" s="1"/>
  <c r="BB322" i="1"/>
  <c r="BB304" i="1" s="1"/>
  <c r="V322" i="1"/>
  <c r="V304" i="1" s="1"/>
  <c r="DF322" i="1"/>
  <c r="DF304" i="1" s="1"/>
  <c r="BZ322" i="1"/>
  <c r="BZ304" i="1" s="1"/>
  <c r="AT322" i="1"/>
  <c r="AT304" i="1" s="1"/>
  <c r="N322" i="1"/>
  <c r="CX322" i="1"/>
  <c r="CX304" i="1" s="1"/>
  <c r="BR322" i="1"/>
  <c r="BR304" i="1" s="1"/>
  <c r="AL322" i="1"/>
  <c r="AL304" i="1" s="1"/>
  <c r="AD322" i="1"/>
  <c r="AD304" i="1" s="1"/>
  <c r="CP322" i="1"/>
  <c r="CP304" i="1" s="1"/>
  <c r="BJ322" i="1"/>
  <c r="BJ304" i="1" s="1"/>
  <c r="DP321" i="1"/>
  <c r="DP322" i="1" l="1"/>
  <c r="DP304" i="1" s="1"/>
  <c r="N304" i="1"/>
  <c r="D325" i="1"/>
  <c r="DH324" i="1"/>
  <c r="CZ324" i="1"/>
  <c r="CR324" i="1"/>
  <c r="CJ324" i="1"/>
  <c r="CB324" i="1"/>
  <c r="BT324" i="1"/>
  <c r="BL324" i="1"/>
  <c r="BD324" i="1"/>
  <c r="AV324" i="1"/>
  <c r="AN324" i="1"/>
  <c r="AF324" i="1"/>
  <c r="X324" i="1"/>
  <c r="P324" i="1"/>
  <c r="DN324" i="1"/>
  <c r="DF324" i="1"/>
  <c r="CX324" i="1"/>
  <c r="CP324" i="1"/>
  <c r="CH324" i="1"/>
  <c r="BZ324" i="1"/>
  <c r="BR324" i="1"/>
  <c r="BJ324" i="1"/>
  <c r="BB324" i="1"/>
  <c r="AT324" i="1"/>
  <c r="AL324" i="1"/>
  <c r="AD324" i="1"/>
  <c r="V324" i="1"/>
  <c r="N324" i="1"/>
  <c r="DB324" i="1"/>
  <c r="CL324" i="1"/>
  <c r="BV324" i="1"/>
  <c r="BF324" i="1"/>
  <c r="AP324" i="1"/>
  <c r="Z324" i="1"/>
  <c r="DJ324" i="1"/>
  <c r="CT324" i="1"/>
  <c r="CD324" i="1"/>
  <c r="BN324" i="1"/>
  <c r="AX324" i="1"/>
  <c r="AH324" i="1"/>
  <c r="R324" i="1"/>
  <c r="CN324" i="1"/>
  <c r="BH324" i="1"/>
  <c r="AB324" i="1"/>
  <c r="DL324" i="1"/>
  <c r="CF324" i="1"/>
  <c r="AZ324" i="1"/>
  <c r="T324" i="1"/>
  <c r="DD324" i="1"/>
  <c r="BX324" i="1"/>
  <c r="AR324" i="1"/>
  <c r="CV324" i="1"/>
  <c r="BP324" i="1"/>
  <c r="AJ324" i="1"/>
  <c r="DL325" i="1" l="1"/>
  <c r="DD325" i="1"/>
  <c r="CV325" i="1"/>
  <c r="CN325" i="1"/>
  <c r="CF325" i="1"/>
  <c r="BX325" i="1"/>
  <c r="BP325" i="1"/>
  <c r="BH325" i="1"/>
  <c r="AZ325" i="1"/>
  <c r="AR325" i="1"/>
  <c r="AJ325" i="1"/>
  <c r="AB325" i="1"/>
  <c r="T325" i="1"/>
  <c r="DJ325" i="1"/>
  <c r="DB325" i="1"/>
  <c r="CT325" i="1"/>
  <c r="CL325" i="1"/>
  <c r="CD325" i="1"/>
  <c r="BV325" i="1"/>
  <c r="BN325" i="1"/>
  <c r="BF325" i="1"/>
  <c r="AX325" i="1"/>
  <c r="AP325" i="1"/>
  <c r="AH325" i="1"/>
  <c r="Z325" i="1"/>
  <c r="R325" i="1"/>
  <c r="D326" i="1"/>
  <c r="DH325" i="1"/>
  <c r="CR325" i="1"/>
  <c r="CB325" i="1"/>
  <c r="BL325" i="1"/>
  <c r="AV325" i="1"/>
  <c r="AF325" i="1"/>
  <c r="P325" i="1"/>
  <c r="CZ325" i="1"/>
  <c r="CJ325" i="1"/>
  <c r="BT325" i="1"/>
  <c r="BD325" i="1"/>
  <c r="AN325" i="1"/>
  <c r="X325" i="1"/>
  <c r="DN325" i="1"/>
  <c r="CH325" i="1"/>
  <c r="BB325" i="1"/>
  <c r="V325" i="1"/>
  <c r="DF325" i="1"/>
  <c r="BZ325" i="1"/>
  <c r="AT325" i="1"/>
  <c r="N325" i="1"/>
  <c r="CX325" i="1"/>
  <c r="BR325" i="1"/>
  <c r="AL325" i="1"/>
  <c r="AD325" i="1"/>
  <c r="CP325" i="1"/>
  <c r="BJ325" i="1"/>
  <c r="DP324" i="1"/>
  <c r="D327" i="1" l="1"/>
  <c r="DH326" i="1"/>
  <c r="CZ326" i="1"/>
  <c r="CR326" i="1"/>
  <c r="CJ326" i="1"/>
  <c r="CB326" i="1"/>
  <c r="BT326" i="1"/>
  <c r="BL326" i="1"/>
  <c r="BD326" i="1"/>
  <c r="AV326" i="1"/>
  <c r="AN326" i="1"/>
  <c r="AF326" i="1"/>
  <c r="X326" i="1"/>
  <c r="P326" i="1"/>
  <c r="DN326" i="1"/>
  <c r="DF326" i="1"/>
  <c r="CX326" i="1"/>
  <c r="CP326" i="1"/>
  <c r="CH326" i="1"/>
  <c r="BZ326" i="1"/>
  <c r="BR326" i="1"/>
  <c r="BJ326" i="1"/>
  <c r="BB326" i="1"/>
  <c r="AT326" i="1"/>
  <c r="AL326" i="1"/>
  <c r="AD326" i="1"/>
  <c r="V326" i="1"/>
  <c r="N326" i="1"/>
  <c r="DD326" i="1"/>
  <c r="CN326" i="1"/>
  <c r="BX326" i="1"/>
  <c r="BH326" i="1"/>
  <c r="AR326" i="1"/>
  <c r="AB326" i="1"/>
  <c r="DL326" i="1"/>
  <c r="CV326" i="1"/>
  <c r="CF326" i="1"/>
  <c r="BP326" i="1"/>
  <c r="AZ326" i="1"/>
  <c r="AJ326" i="1"/>
  <c r="T326" i="1"/>
  <c r="CL326" i="1"/>
  <c r="BF326" i="1"/>
  <c r="Z326" i="1"/>
  <c r="DJ326" i="1"/>
  <c r="CD326" i="1"/>
  <c r="AX326" i="1"/>
  <c r="R326" i="1"/>
  <c r="DB326" i="1"/>
  <c r="BV326" i="1"/>
  <c r="AP326" i="1"/>
  <c r="CT326" i="1"/>
  <c r="BN326" i="1"/>
  <c r="AH326" i="1"/>
  <c r="DP325" i="1"/>
  <c r="DN327" i="1" l="1"/>
  <c r="DF327" i="1"/>
  <c r="CX327" i="1"/>
  <c r="CP327" i="1"/>
  <c r="CH327" i="1"/>
  <c r="BZ327" i="1"/>
  <c r="BR327" i="1"/>
  <c r="BJ327" i="1"/>
  <c r="DL327" i="1"/>
  <c r="DD327" i="1"/>
  <c r="CV327" i="1"/>
  <c r="CN327" i="1"/>
  <c r="D328" i="1"/>
  <c r="DH327" i="1"/>
  <c r="CR327" i="1"/>
  <c r="CD327" i="1"/>
  <c r="BT327" i="1"/>
  <c r="BH327" i="1"/>
  <c r="AZ327" i="1"/>
  <c r="AR327" i="1"/>
  <c r="AJ327" i="1"/>
  <c r="AB327" i="1"/>
  <c r="T327" i="1"/>
  <c r="DB327" i="1"/>
  <c r="CL327" i="1"/>
  <c r="CB327" i="1"/>
  <c r="BP327" i="1"/>
  <c r="BF327" i="1"/>
  <c r="AX327" i="1"/>
  <c r="AP327" i="1"/>
  <c r="AH327" i="1"/>
  <c r="Z327" i="1"/>
  <c r="R327" i="1"/>
  <c r="CT327" i="1"/>
  <c r="BV327" i="1"/>
  <c r="BB327" i="1"/>
  <c r="AL327" i="1"/>
  <c r="V327" i="1"/>
  <c r="DJ327" i="1"/>
  <c r="CF327" i="1"/>
  <c r="BL327" i="1"/>
  <c r="AT327" i="1"/>
  <c r="AD327" i="1"/>
  <c r="N327" i="1"/>
  <c r="BN327" i="1"/>
  <c r="AF327" i="1"/>
  <c r="CZ327" i="1"/>
  <c r="BD327" i="1"/>
  <c r="X327" i="1"/>
  <c r="CJ327" i="1"/>
  <c r="AV327" i="1"/>
  <c r="P327" i="1"/>
  <c r="BX327" i="1"/>
  <c r="AN327" i="1"/>
  <c r="DP326" i="1"/>
  <c r="DJ328" i="1" l="1"/>
  <c r="DB328" i="1"/>
  <c r="CT328" i="1"/>
  <c r="CL328" i="1"/>
  <c r="CD328" i="1"/>
  <c r="BV328" i="1"/>
  <c r="BN328" i="1"/>
  <c r="BF328" i="1"/>
  <c r="AX328" i="1"/>
  <c r="AP328" i="1"/>
  <c r="AH328" i="1"/>
  <c r="Z328" i="1"/>
  <c r="R328" i="1"/>
  <c r="D329" i="1"/>
  <c r="DH328" i="1"/>
  <c r="CZ328" i="1"/>
  <c r="CR328" i="1"/>
  <c r="CJ328" i="1"/>
  <c r="CB328" i="1"/>
  <c r="BT328" i="1"/>
  <c r="BL328" i="1"/>
  <c r="BD328" i="1"/>
  <c r="AV328" i="1"/>
  <c r="AN328" i="1"/>
  <c r="AF328" i="1"/>
  <c r="X328" i="1"/>
  <c r="P328" i="1"/>
  <c r="DD328" i="1"/>
  <c r="CN328" i="1"/>
  <c r="BX328" i="1"/>
  <c r="BH328" i="1"/>
  <c r="AR328" i="1"/>
  <c r="AB328" i="1"/>
  <c r="DN328" i="1"/>
  <c r="CX328" i="1"/>
  <c r="CH328" i="1"/>
  <c r="BR328" i="1"/>
  <c r="BB328" i="1"/>
  <c r="AL328" i="1"/>
  <c r="V328" i="1"/>
  <c r="DF328" i="1"/>
  <c r="BZ328" i="1"/>
  <c r="AT328" i="1"/>
  <c r="N328" i="1"/>
  <c r="CP328" i="1"/>
  <c r="BJ328" i="1"/>
  <c r="AD328" i="1"/>
  <c r="BP328" i="1"/>
  <c r="DL328" i="1"/>
  <c r="AZ328" i="1"/>
  <c r="CV328" i="1"/>
  <c r="AJ328" i="1"/>
  <c r="CF328" i="1"/>
  <c r="T328" i="1"/>
  <c r="DP327" i="1"/>
  <c r="DN329" i="1" l="1"/>
  <c r="DF329" i="1"/>
  <c r="CX329" i="1"/>
  <c r="CP329" i="1"/>
  <c r="CH329" i="1"/>
  <c r="BZ329" i="1"/>
  <c r="BR329" i="1"/>
  <c r="BJ329" i="1"/>
  <c r="BB329" i="1"/>
  <c r="AT329" i="1"/>
  <c r="AL329" i="1"/>
  <c r="AD329" i="1"/>
  <c r="V329" i="1"/>
  <c r="N329" i="1"/>
  <c r="DL329" i="1"/>
  <c r="DD329" i="1"/>
  <c r="CV329" i="1"/>
  <c r="CN329" i="1"/>
  <c r="CF329" i="1"/>
  <c r="BX329" i="1"/>
  <c r="BP329" i="1"/>
  <c r="BH329" i="1"/>
  <c r="AZ329" i="1"/>
  <c r="AR329" i="1"/>
  <c r="AJ329" i="1"/>
  <c r="AB329" i="1"/>
  <c r="T329" i="1"/>
  <c r="DJ329" i="1"/>
  <c r="CT329" i="1"/>
  <c r="CD329" i="1"/>
  <c r="BN329" i="1"/>
  <c r="AX329" i="1"/>
  <c r="AH329" i="1"/>
  <c r="R329" i="1"/>
  <c r="D330" i="1"/>
  <c r="DH329" i="1"/>
  <c r="CR329" i="1"/>
  <c r="CB329" i="1"/>
  <c r="BL329" i="1"/>
  <c r="AV329" i="1"/>
  <c r="AF329" i="1"/>
  <c r="P329" i="1"/>
  <c r="DB329" i="1"/>
  <c r="BV329" i="1"/>
  <c r="AP329" i="1"/>
  <c r="CL329" i="1"/>
  <c r="BF329" i="1"/>
  <c r="Z329" i="1"/>
  <c r="BD329" i="1"/>
  <c r="CZ329" i="1"/>
  <c r="AN329" i="1"/>
  <c r="CJ329" i="1"/>
  <c r="X329" i="1"/>
  <c r="BT329" i="1"/>
  <c r="DP328" i="1"/>
  <c r="DJ330" i="1" l="1"/>
  <c r="DJ323" i="1" s="1"/>
  <c r="DB330" i="1"/>
  <c r="DB323" i="1" s="1"/>
  <c r="CT330" i="1"/>
  <c r="CT323" i="1" s="1"/>
  <c r="CL330" i="1"/>
  <c r="CL323" i="1" s="1"/>
  <c r="CD330" i="1"/>
  <c r="CD323" i="1" s="1"/>
  <c r="BV330" i="1"/>
  <c r="BV323" i="1" s="1"/>
  <c r="BN330" i="1"/>
  <c r="BN323" i="1" s="1"/>
  <c r="BF330" i="1"/>
  <c r="BF323" i="1" s="1"/>
  <c r="AX330" i="1"/>
  <c r="AX323" i="1" s="1"/>
  <c r="AP330" i="1"/>
  <c r="AP323" i="1" s="1"/>
  <c r="AH330" i="1"/>
  <c r="AH323" i="1" s="1"/>
  <c r="Z330" i="1"/>
  <c r="Z323" i="1" s="1"/>
  <c r="R330" i="1"/>
  <c r="R323" i="1" s="1"/>
  <c r="D331" i="1"/>
  <c r="D332" i="1" s="1"/>
  <c r="DH330" i="1"/>
  <c r="DH323" i="1" s="1"/>
  <c r="CZ330" i="1"/>
  <c r="CZ323" i="1" s="1"/>
  <c r="CR330" i="1"/>
  <c r="CR323" i="1" s="1"/>
  <c r="CJ330" i="1"/>
  <c r="CJ323" i="1" s="1"/>
  <c r="CB330" i="1"/>
  <c r="CB323" i="1" s="1"/>
  <c r="BT330" i="1"/>
  <c r="BT323" i="1" s="1"/>
  <c r="BL330" i="1"/>
  <c r="BL323" i="1" s="1"/>
  <c r="BD330" i="1"/>
  <c r="BD323" i="1" s="1"/>
  <c r="AV330" i="1"/>
  <c r="AV323" i="1" s="1"/>
  <c r="AN330" i="1"/>
  <c r="AN323" i="1" s="1"/>
  <c r="AF330" i="1"/>
  <c r="AF323" i="1" s="1"/>
  <c r="X330" i="1"/>
  <c r="X323" i="1" s="1"/>
  <c r="P330" i="1"/>
  <c r="P323" i="1" s="1"/>
  <c r="DF330" i="1"/>
  <c r="DF323" i="1" s="1"/>
  <c r="CP330" i="1"/>
  <c r="CP323" i="1" s="1"/>
  <c r="BZ330" i="1"/>
  <c r="BZ323" i="1" s="1"/>
  <c r="BJ330" i="1"/>
  <c r="BJ323" i="1" s="1"/>
  <c r="AT330" i="1"/>
  <c r="AT323" i="1" s="1"/>
  <c r="AD330" i="1"/>
  <c r="AD323" i="1" s="1"/>
  <c r="N330" i="1"/>
  <c r="DD330" i="1"/>
  <c r="DD323" i="1" s="1"/>
  <c r="CN330" i="1"/>
  <c r="CN323" i="1" s="1"/>
  <c r="BX330" i="1"/>
  <c r="BX323" i="1" s="1"/>
  <c r="BH330" i="1"/>
  <c r="BH323" i="1" s="1"/>
  <c r="AR330" i="1"/>
  <c r="AR323" i="1" s="1"/>
  <c r="AB330" i="1"/>
  <c r="AB323" i="1" s="1"/>
  <c r="DN330" i="1"/>
  <c r="DN323" i="1" s="1"/>
  <c r="CH330" i="1"/>
  <c r="CH323" i="1" s="1"/>
  <c r="BB330" i="1"/>
  <c r="BB323" i="1" s="1"/>
  <c r="V330" i="1"/>
  <c r="V323" i="1" s="1"/>
  <c r="CX330" i="1"/>
  <c r="CX323" i="1" s="1"/>
  <c r="BR330" i="1"/>
  <c r="BR323" i="1" s="1"/>
  <c r="AL330" i="1"/>
  <c r="AL323" i="1" s="1"/>
  <c r="BP330" i="1"/>
  <c r="BP323" i="1" s="1"/>
  <c r="DL330" i="1"/>
  <c r="DL323" i="1" s="1"/>
  <c r="AZ330" i="1"/>
  <c r="AZ323" i="1" s="1"/>
  <c r="CV330" i="1"/>
  <c r="CV323" i="1" s="1"/>
  <c r="AJ330" i="1"/>
  <c r="AJ323" i="1" s="1"/>
  <c r="CF330" i="1"/>
  <c r="CF323" i="1" s="1"/>
  <c r="T330" i="1"/>
  <c r="T323" i="1" s="1"/>
  <c r="DP329" i="1"/>
  <c r="DP330" i="1" l="1"/>
  <c r="DP323" i="1" s="1"/>
  <c r="N323" i="1"/>
  <c r="DN332" i="1"/>
  <c r="DF332" i="1"/>
  <c r="CX332" i="1"/>
  <c r="CP332" i="1"/>
  <c r="CH332" i="1"/>
  <c r="BZ332" i="1"/>
  <c r="BR332" i="1"/>
  <c r="BJ332" i="1"/>
  <c r="BB332" i="1"/>
  <c r="AT332" i="1"/>
  <c r="AL332" i="1"/>
  <c r="AD332" i="1"/>
  <c r="V332" i="1"/>
  <c r="N332" i="1"/>
  <c r="DL332" i="1"/>
  <c r="DD332" i="1"/>
  <c r="CV332" i="1"/>
  <c r="CN332" i="1"/>
  <c r="CF332" i="1"/>
  <c r="BX332" i="1"/>
  <c r="BP332" i="1"/>
  <c r="BH332" i="1"/>
  <c r="AZ332" i="1"/>
  <c r="AR332" i="1"/>
  <c r="AJ332" i="1"/>
  <c r="AB332" i="1"/>
  <c r="T332" i="1"/>
  <c r="CZ332" i="1"/>
  <c r="CJ332" i="1"/>
  <c r="BT332" i="1"/>
  <c r="BD332" i="1"/>
  <c r="AN332" i="1"/>
  <c r="X332" i="1"/>
  <c r="DJ332" i="1"/>
  <c r="CT332" i="1"/>
  <c r="CD332" i="1"/>
  <c r="BN332" i="1"/>
  <c r="AX332" i="1"/>
  <c r="AH332" i="1"/>
  <c r="R332" i="1"/>
  <c r="D333" i="1"/>
  <c r="DB332" i="1"/>
  <c r="BV332" i="1"/>
  <c r="AP332" i="1"/>
  <c r="CL332" i="1"/>
  <c r="BF332" i="1"/>
  <c r="Z332" i="1"/>
  <c r="BL332" i="1"/>
  <c r="DH332" i="1"/>
  <c r="AV332" i="1"/>
  <c r="CR332" i="1"/>
  <c r="AF332" i="1"/>
  <c r="P332" i="1"/>
  <c r="CB332" i="1"/>
  <c r="DP332" i="1" l="1"/>
  <c r="DJ333" i="1"/>
  <c r="DB333" i="1"/>
  <c r="CT333" i="1"/>
  <c r="CL333" i="1"/>
  <c r="CD333" i="1"/>
  <c r="BV333" i="1"/>
  <c r="BN333" i="1"/>
  <c r="BF333" i="1"/>
  <c r="AX333" i="1"/>
  <c r="AP333" i="1"/>
  <c r="AH333" i="1"/>
  <c r="Z333" i="1"/>
  <c r="R333" i="1"/>
  <c r="D334" i="1"/>
  <c r="DH333" i="1"/>
  <c r="CZ333" i="1"/>
  <c r="CR333" i="1"/>
  <c r="CJ333" i="1"/>
  <c r="CB333" i="1"/>
  <c r="BT333" i="1"/>
  <c r="BL333" i="1"/>
  <c r="BD333" i="1"/>
  <c r="AV333" i="1"/>
  <c r="AN333" i="1"/>
  <c r="AF333" i="1"/>
  <c r="X333" i="1"/>
  <c r="P333" i="1"/>
  <c r="DL333" i="1"/>
  <c r="CV333" i="1"/>
  <c r="CF333" i="1"/>
  <c r="BP333" i="1"/>
  <c r="AZ333" i="1"/>
  <c r="AJ333" i="1"/>
  <c r="T333" i="1"/>
  <c r="DF333" i="1"/>
  <c r="CP333" i="1"/>
  <c r="BZ333" i="1"/>
  <c r="BJ333" i="1"/>
  <c r="AT333" i="1"/>
  <c r="AD333" i="1"/>
  <c r="N333" i="1"/>
  <c r="DD333" i="1"/>
  <c r="BX333" i="1"/>
  <c r="AR333" i="1"/>
  <c r="CN333" i="1"/>
  <c r="BH333" i="1"/>
  <c r="AB333" i="1"/>
  <c r="DN333" i="1"/>
  <c r="BB333" i="1"/>
  <c r="CX333" i="1"/>
  <c r="AL333" i="1"/>
  <c r="CH333" i="1"/>
  <c r="V333" i="1"/>
  <c r="BR333" i="1"/>
  <c r="DL334" i="1" l="1"/>
  <c r="DD334" i="1"/>
  <c r="CV334" i="1"/>
  <c r="CN334" i="1"/>
  <c r="CF334" i="1"/>
  <c r="BX334" i="1"/>
  <c r="BP334" i="1"/>
  <c r="BH334" i="1"/>
  <c r="AZ334" i="1"/>
  <c r="AR334" i="1"/>
  <c r="AJ334" i="1"/>
  <c r="AB334" i="1"/>
  <c r="T334" i="1"/>
  <c r="DJ334" i="1"/>
  <c r="DB334" i="1"/>
  <c r="CT334" i="1"/>
  <c r="CL334" i="1"/>
  <c r="CD334" i="1"/>
  <c r="BV334" i="1"/>
  <c r="BN334" i="1"/>
  <c r="BF334" i="1"/>
  <c r="AX334" i="1"/>
  <c r="AP334" i="1"/>
  <c r="AH334" i="1"/>
  <c r="Z334" i="1"/>
  <c r="R334" i="1"/>
  <c r="DN334" i="1"/>
  <c r="CX334" i="1"/>
  <c r="CH334" i="1"/>
  <c r="BR334" i="1"/>
  <c r="BB334" i="1"/>
  <c r="AL334" i="1"/>
  <c r="V334" i="1"/>
  <c r="D335" i="1"/>
  <c r="DH334" i="1"/>
  <c r="CR334" i="1"/>
  <c r="CB334" i="1"/>
  <c r="BL334" i="1"/>
  <c r="AV334" i="1"/>
  <c r="AF334" i="1"/>
  <c r="P334" i="1"/>
  <c r="CZ334" i="1"/>
  <c r="BT334" i="1"/>
  <c r="AN334" i="1"/>
  <c r="CJ334" i="1"/>
  <c r="BD334" i="1"/>
  <c r="X334" i="1"/>
  <c r="BZ334" i="1"/>
  <c r="N334" i="1"/>
  <c r="BJ334" i="1"/>
  <c r="DF334" i="1"/>
  <c r="AT334" i="1"/>
  <c r="AD334" i="1"/>
  <c r="CP334" i="1"/>
  <c r="DP333" i="1"/>
  <c r="DN335" i="1" l="1"/>
  <c r="DF335" i="1"/>
  <c r="CX335" i="1"/>
  <c r="CP335" i="1"/>
  <c r="CH335" i="1"/>
  <c r="BZ335" i="1"/>
  <c r="BR335" i="1"/>
  <c r="BJ335" i="1"/>
  <c r="BB335" i="1"/>
  <c r="AT335" i="1"/>
  <c r="AL335" i="1"/>
  <c r="AD335" i="1"/>
  <c r="V335" i="1"/>
  <c r="N335" i="1"/>
  <c r="DL335" i="1"/>
  <c r="DD335" i="1"/>
  <c r="CV335" i="1"/>
  <c r="CN335" i="1"/>
  <c r="CF335" i="1"/>
  <c r="BX335" i="1"/>
  <c r="BP335" i="1"/>
  <c r="BH335" i="1"/>
  <c r="AZ335" i="1"/>
  <c r="AR335" i="1"/>
  <c r="AJ335" i="1"/>
  <c r="AB335" i="1"/>
  <c r="T335" i="1"/>
  <c r="DB335" i="1"/>
  <c r="CL335" i="1"/>
  <c r="BV335" i="1"/>
  <c r="BF335" i="1"/>
  <c r="AP335" i="1"/>
  <c r="Z335" i="1"/>
  <c r="CZ335" i="1"/>
  <c r="CJ335" i="1"/>
  <c r="BT335" i="1"/>
  <c r="BD335" i="1"/>
  <c r="AN335" i="1"/>
  <c r="X335" i="1"/>
  <c r="D336" i="1"/>
  <c r="CT335" i="1"/>
  <c r="BN335" i="1"/>
  <c r="AH335" i="1"/>
  <c r="DJ335" i="1"/>
  <c r="CD335" i="1"/>
  <c r="AX335" i="1"/>
  <c r="R335" i="1"/>
  <c r="DH335" i="1"/>
  <c r="AV335" i="1"/>
  <c r="CR335" i="1"/>
  <c r="AF335" i="1"/>
  <c r="CB335" i="1"/>
  <c r="P335" i="1"/>
  <c r="BL335" i="1"/>
  <c r="DP334" i="1"/>
  <c r="DP335" i="1" l="1"/>
  <c r="DJ336" i="1"/>
  <c r="DJ331" i="1" s="1"/>
  <c r="DB336" i="1"/>
  <c r="DB331" i="1" s="1"/>
  <c r="CT336" i="1"/>
  <c r="CT331" i="1" s="1"/>
  <c r="CL336" i="1"/>
  <c r="CL331" i="1" s="1"/>
  <c r="CD336" i="1"/>
  <c r="CD331" i="1" s="1"/>
  <c r="BV336" i="1"/>
  <c r="BV331" i="1" s="1"/>
  <c r="BN336" i="1"/>
  <c r="BN331" i="1" s="1"/>
  <c r="BF336" i="1"/>
  <c r="BF331" i="1" s="1"/>
  <c r="AX336" i="1"/>
  <c r="AX331" i="1" s="1"/>
  <c r="AP336" i="1"/>
  <c r="AP331" i="1" s="1"/>
  <c r="AH336" i="1"/>
  <c r="AH331" i="1" s="1"/>
  <c r="Z336" i="1"/>
  <c r="Z331" i="1" s="1"/>
  <c r="R336" i="1"/>
  <c r="R331" i="1" s="1"/>
  <c r="D337" i="1"/>
  <c r="D338" i="1" s="1"/>
  <c r="DH336" i="1"/>
  <c r="DH331" i="1" s="1"/>
  <c r="CZ336" i="1"/>
  <c r="CZ331" i="1" s="1"/>
  <c r="CR336" i="1"/>
  <c r="CR331" i="1" s="1"/>
  <c r="CJ336" i="1"/>
  <c r="CJ331" i="1" s="1"/>
  <c r="CB336" i="1"/>
  <c r="CB331" i="1" s="1"/>
  <c r="BT336" i="1"/>
  <c r="BT331" i="1" s="1"/>
  <c r="BL336" i="1"/>
  <c r="BL331" i="1" s="1"/>
  <c r="BD336" i="1"/>
  <c r="BD331" i="1" s="1"/>
  <c r="AV336" i="1"/>
  <c r="AV331" i="1" s="1"/>
  <c r="AN336" i="1"/>
  <c r="AN331" i="1" s="1"/>
  <c r="AF336" i="1"/>
  <c r="AF331" i="1" s="1"/>
  <c r="X336" i="1"/>
  <c r="X331" i="1" s="1"/>
  <c r="P336" i="1"/>
  <c r="P331" i="1" s="1"/>
  <c r="DN336" i="1"/>
  <c r="DN331" i="1" s="1"/>
  <c r="CX336" i="1"/>
  <c r="CX331" i="1" s="1"/>
  <c r="CH336" i="1"/>
  <c r="CH331" i="1" s="1"/>
  <c r="BR336" i="1"/>
  <c r="BR331" i="1" s="1"/>
  <c r="BB336" i="1"/>
  <c r="BB331" i="1" s="1"/>
  <c r="AL336" i="1"/>
  <c r="AL331" i="1" s="1"/>
  <c r="V336" i="1"/>
  <c r="V331" i="1" s="1"/>
  <c r="DL336" i="1"/>
  <c r="DL331" i="1" s="1"/>
  <c r="CV336" i="1"/>
  <c r="CV331" i="1" s="1"/>
  <c r="CF336" i="1"/>
  <c r="CF331" i="1" s="1"/>
  <c r="BP336" i="1"/>
  <c r="BP331" i="1" s="1"/>
  <c r="AZ336" i="1"/>
  <c r="AZ331" i="1" s="1"/>
  <c r="AJ336" i="1"/>
  <c r="AJ331" i="1" s="1"/>
  <c r="T336" i="1"/>
  <c r="T331" i="1" s="1"/>
  <c r="DD336" i="1"/>
  <c r="DD331" i="1" s="1"/>
  <c r="BX336" i="1"/>
  <c r="BX331" i="1" s="1"/>
  <c r="AR336" i="1"/>
  <c r="AR331" i="1" s="1"/>
  <c r="CN336" i="1"/>
  <c r="CN331" i="1" s="1"/>
  <c r="BH336" i="1"/>
  <c r="BH331" i="1" s="1"/>
  <c r="AB336" i="1"/>
  <c r="AB331" i="1" s="1"/>
  <c r="DF336" i="1"/>
  <c r="DF331" i="1" s="1"/>
  <c r="AT336" i="1"/>
  <c r="AT331" i="1" s="1"/>
  <c r="CP336" i="1"/>
  <c r="CP331" i="1" s="1"/>
  <c r="AD336" i="1"/>
  <c r="AD331" i="1" s="1"/>
  <c r="BZ336" i="1"/>
  <c r="BZ331" i="1" s="1"/>
  <c r="N336" i="1"/>
  <c r="DP336" i="1" s="1"/>
  <c r="DP331" i="1" s="1"/>
  <c r="BJ336" i="1"/>
  <c r="BJ331" i="1" s="1"/>
  <c r="D339" i="1" l="1"/>
  <c r="DH338" i="1"/>
  <c r="CZ338" i="1"/>
  <c r="CR338" i="1"/>
  <c r="CJ338" i="1"/>
  <c r="CB338" i="1"/>
  <c r="BT338" i="1"/>
  <c r="BL338" i="1"/>
  <c r="BD338" i="1"/>
  <c r="AV338" i="1"/>
  <c r="AN338" i="1"/>
  <c r="AF338" i="1"/>
  <c r="X338" i="1"/>
  <c r="P338" i="1"/>
  <c r="DN338" i="1"/>
  <c r="DF338" i="1"/>
  <c r="CX338" i="1"/>
  <c r="CP338" i="1"/>
  <c r="CH338" i="1"/>
  <c r="BZ338" i="1"/>
  <c r="BR338" i="1"/>
  <c r="BJ338" i="1"/>
  <c r="BB338" i="1"/>
  <c r="AT338" i="1"/>
  <c r="AL338" i="1"/>
  <c r="AD338" i="1"/>
  <c r="V338" i="1"/>
  <c r="N338" i="1"/>
  <c r="DL338" i="1"/>
  <c r="CV338" i="1"/>
  <c r="CF338" i="1"/>
  <c r="BP338" i="1"/>
  <c r="AZ338" i="1"/>
  <c r="AJ338" i="1"/>
  <c r="T338" i="1"/>
  <c r="DJ338" i="1"/>
  <c r="CT338" i="1"/>
  <c r="CD338" i="1"/>
  <c r="BN338" i="1"/>
  <c r="AX338" i="1"/>
  <c r="AH338" i="1"/>
  <c r="R338" i="1"/>
  <c r="CL338" i="1"/>
  <c r="BF338" i="1"/>
  <c r="Z338" i="1"/>
  <c r="DB338" i="1"/>
  <c r="BV338" i="1"/>
  <c r="AP338" i="1"/>
  <c r="CN338" i="1"/>
  <c r="AB338" i="1"/>
  <c r="BX338" i="1"/>
  <c r="BH338" i="1"/>
  <c r="DD338" i="1"/>
  <c r="AR338" i="1"/>
  <c r="N331" i="1"/>
  <c r="DL339" i="1" l="1"/>
  <c r="DD339" i="1"/>
  <c r="CV339" i="1"/>
  <c r="CN339" i="1"/>
  <c r="CF339" i="1"/>
  <c r="BX339" i="1"/>
  <c r="BP339" i="1"/>
  <c r="BH339" i="1"/>
  <c r="AZ339" i="1"/>
  <c r="AR339" i="1"/>
  <c r="AJ339" i="1"/>
  <c r="AB339" i="1"/>
  <c r="T339" i="1"/>
  <c r="DJ339" i="1"/>
  <c r="DB339" i="1"/>
  <c r="CT339" i="1"/>
  <c r="CL339" i="1"/>
  <c r="CD339" i="1"/>
  <c r="BV339" i="1"/>
  <c r="BN339" i="1"/>
  <c r="BF339" i="1"/>
  <c r="AX339" i="1"/>
  <c r="AP339" i="1"/>
  <c r="AH339" i="1"/>
  <c r="Z339" i="1"/>
  <c r="R339" i="1"/>
  <c r="DF339" i="1"/>
  <c r="CP339" i="1"/>
  <c r="BZ339" i="1"/>
  <c r="BJ339" i="1"/>
  <c r="AT339" i="1"/>
  <c r="AD339" i="1"/>
  <c r="N339" i="1"/>
  <c r="CZ339" i="1"/>
  <c r="CJ339" i="1"/>
  <c r="BT339" i="1"/>
  <c r="BD339" i="1"/>
  <c r="AN339" i="1"/>
  <c r="X339" i="1"/>
  <c r="DN339" i="1"/>
  <c r="CH339" i="1"/>
  <c r="BB339" i="1"/>
  <c r="V339" i="1"/>
  <c r="D340" i="1"/>
  <c r="CX339" i="1"/>
  <c r="BR339" i="1"/>
  <c r="AL339" i="1"/>
  <c r="BL339" i="1"/>
  <c r="DH339" i="1"/>
  <c r="AV339" i="1"/>
  <c r="CR339" i="1"/>
  <c r="AF339" i="1"/>
  <c r="CB339" i="1"/>
  <c r="P339" i="1"/>
  <c r="DP338" i="1"/>
  <c r="DP339" i="1" l="1"/>
  <c r="D341" i="1"/>
  <c r="DH340" i="1"/>
  <c r="CZ340" i="1"/>
  <c r="CR340" i="1"/>
  <c r="CJ340" i="1"/>
  <c r="CB340" i="1"/>
  <c r="BT340" i="1"/>
  <c r="BL340" i="1"/>
  <c r="BD340" i="1"/>
  <c r="AV340" i="1"/>
  <c r="AN340" i="1"/>
  <c r="AF340" i="1"/>
  <c r="X340" i="1"/>
  <c r="P340" i="1"/>
  <c r="DN340" i="1"/>
  <c r="DF340" i="1"/>
  <c r="CX340" i="1"/>
  <c r="CP340" i="1"/>
  <c r="CH340" i="1"/>
  <c r="BZ340" i="1"/>
  <c r="BR340" i="1"/>
  <c r="BJ340" i="1"/>
  <c r="BB340" i="1"/>
  <c r="AT340" i="1"/>
  <c r="AL340" i="1"/>
  <c r="AD340" i="1"/>
  <c r="V340" i="1"/>
  <c r="N340" i="1"/>
  <c r="DB340" i="1"/>
  <c r="CL340" i="1"/>
  <c r="BV340" i="1"/>
  <c r="BF340" i="1"/>
  <c r="AP340" i="1"/>
  <c r="Z340" i="1"/>
  <c r="DL340" i="1"/>
  <c r="CV340" i="1"/>
  <c r="CF340" i="1"/>
  <c r="BP340" i="1"/>
  <c r="AZ340" i="1"/>
  <c r="AJ340" i="1"/>
  <c r="T340" i="1"/>
  <c r="CN340" i="1"/>
  <c r="BH340" i="1"/>
  <c r="AB340" i="1"/>
  <c r="DD340" i="1"/>
  <c r="BX340" i="1"/>
  <c r="AR340" i="1"/>
  <c r="BN340" i="1"/>
  <c r="DJ340" i="1"/>
  <c r="AX340" i="1"/>
  <c r="CT340" i="1"/>
  <c r="AH340" i="1"/>
  <c r="R340" i="1"/>
  <c r="CD340" i="1"/>
  <c r="DL341" i="1" l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DJ341" i="1"/>
  <c r="DB341" i="1"/>
  <c r="CT341" i="1"/>
  <c r="CL341" i="1"/>
  <c r="CD341" i="1"/>
  <c r="BV341" i="1"/>
  <c r="BN341" i="1"/>
  <c r="BF341" i="1"/>
  <c r="AX341" i="1"/>
  <c r="AP341" i="1"/>
  <c r="AH341" i="1"/>
  <c r="Z341" i="1"/>
  <c r="R341" i="1"/>
  <c r="D342" i="1"/>
  <c r="DH341" i="1"/>
  <c r="CR341" i="1"/>
  <c r="CB341" i="1"/>
  <c r="BL341" i="1"/>
  <c r="AV341" i="1"/>
  <c r="AF341" i="1"/>
  <c r="P341" i="1"/>
  <c r="DF341" i="1"/>
  <c r="CP341" i="1"/>
  <c r="BZ341" i="1"/>
  <c r="BJ341" i="1"/>
  <c r="AT341" i="1"/>
  <c r="AD341" i="1"/>
  <c r="N341" i="1"/>
  <c r="CJ341" i="1"/>
  <c r="BD341" i="1"/>
  <c r="X341" i="1"/>
  <c r="CZ341" i="1"/>
  <c r="BT341" i="1"/>
  <c r="AN341" i="1"/>
  <c r="CX341" i="1"/>
  <c r="AL341" i="1"/>
  <c r="CH341" i="1"/>
  <c r="V341" i="1"/>
  <c r="BR341" i="1"/>
  <c r="DN341" i="1"/>
  <c r="BB341" i="1"/>
  <c r="DP340" i="1"/>
  <c r="DP341" i="1" l="1"/>
  <c r="D343" i="1"/>
  <c r="DH342" i="1"/>
  <c r="CZ342" i="1"/>
  <c r="CR342" i="1"/>
  <c r="CJ342" i="1"/>
  <c r="CB342" i="1"/>
  <c r="BT342" i="1"/>
  <c r="BL342" i="1"/>
  <c r="BD342" i="1"/>
  <c r="AV342" i="1"/>
  <c r="AN342" i="1"/>
  <c r="AF342" i="1"/>
  <c r="X342" i="1"/>
  <c r="P342" i="1"/>
  <c r="DN342" i="1"/>
  <c r="DF342" i="1"/>
  <c r="CX342" i="1"/>
  <c r="CP342" i="1"/>
  <c r="CH342" i="1"/>
  <c r="BZ342" i="1"/>
  <c r="BR342" i="1"/>
  <c r="BJ342" i="1"/>
  <c r="BB342" i="1"/>
  <c r="AT342" i="1"/>
  <c r="AL342" i="1"/>
  <c r="AD342" i="1"/>
  <c r="V342" i="1"/>
  <c r="N342" i="1"/>
  <c r="DD342" i="1"/>
  <c r="CN342" i="1"/>
  <c r="BX342" i="1"/>
  <c r="BH342" i="1"/>
  <c r="AR342" i="1"/>
  <c r="AB342" i="1"/>
  <c r="DB342" i="1"/>
  <c r="CL342" i="1"/>
  <c r="BV342" i="1"/>
  <c r="BF342" i="1"/>
  <c r="AP342" i="1"/>
  <c r="Z342" i="1"/>
  <c r="CV342" i="1"/>
  <c r="BP342" i="1"/>
  <c r="AJ342" i="1"/>
  <c r="DL342" i="1"/>
  <c r="CF342" i="1"/>
  <c r="AZ342" i="1"/>
  <c r="T342" i="1"/>
  <c r="CT342" i="1"/>
  <c r="AH342" i="1"/>
  <c r="CD342" i="1"/>
  <c r="R342" i="1"/>
  <c r="BN342" i="1"/>
  <c r="AX342" i="1"/>
  <c r="DJ342" i="1"/>
  <c r="DL343" i="1" l="1"/>
  <c r="DD343" i="1"/>
  <c r="CV343" i="1"/>
  <c r="CN343" i="1"/>
  <c r="CF343" i="1"/>
  <c r="BX343" i="1"/>
  <c r="BP343" i="1"/>
  <c r="BH343" i="1"/>
  <c r="AZ343" i="1"/>
  <c r="AR343" i="1"/>
  <c r="AJ343" i="1"/>
  <c r="AB343" i="1"/>
  <c r="T343" i="1"/>
  <c r="DJ343" i="1"/>
  <c r="DB343" i="1"/>
  <c r="CT343" i="1"/>
  <c r="CL343" i="1"/>
  <c r="CD343" i="1"/>
  <c r="BV343" i="1"/>
  <c r="BN343" i="1"/>
  <c r="BF343" i="1"/>
  <c r="AX343" i="1"/>
  <c r="AP343" i="1"/>
  <c r="AH343" i="1"/>
  <c r="Z343" i="1"/>
  <c r="R343" i="1"/>
  <c r="DN343" i="1"/>
  <c r="CX343" i="1"/>
  <c r="CH343" i="1"/>
  <c r="BR343" i="1"/>
  <c r="BB343" i="1"/>
  <c r="AL343" i="1"/>
  <c r="V343" i="1"/>
  <c r="D344" i="1"/>
  <c r="DH343" i="1"/>
  <c r="CR343" i="1"/>
  <c r="CB343" i="1"/>
  <c r="BL343" i="1"/>
  <c r="AV343" i="1"/>
  <c r="AF343" i="1"/>
  <c r="P343" i="1"/>
  <c r="CZ343" i="1"/>
  <c r="BT343" i="1"/>
  <c r="AN343" i="1"/>
  <c r="CJ343" i="1"/>
  <c r="BD343" i="1"/>
  <c r="X343" i="1"/>
  <c r="BZ343" i="1"/>
  <c r="N343" i="1"/>
  <c r="BJ343" i="1"/>
  <c r="DF343" i="1"/>
  <c r="AT343" i="1"/>
  <c r="AD343" i="1"/>
  <c r="CP343" i="1"/>
  <c r="DP342" i="1"/>
  <c r="DJ344" i="1" l="1"/>
  <c r="DB344" i="1"/>
  <c r="CT344" i="1"/>
  <c r="CL344" i="1"/>
  <c r="CD344" i="1"/>
  <c r="BV344" i="1"/>
  <c r="BN344" i="1"/>
  <c r="BF344" i="1"/>
  <c r="AX344" i="1"/>
  <c r="AP344" i="1"/>
  <c r="AH344" i="1"/>
  <c r="Z344" i="1"/>
  <c r="D345" i="1"/>
  <c r="DH344" i="1"/>
  <c r="CZ344" i="1"/>
  <c r="CR344" i="1"/>
  <c r="CJ344" i="1"/>
  <c r="DD344" i="1"/>
  <c r="CN344" i="1"/>
  <c r="BZ344" i="1"/>
  <c r="BP344" i="1"/>
  <c r="BD344" i="1"/>
  <c r="AT344" i="1"/>
  <c r="AJ344" i="1"/>
  <c r="X344" i="1"/>
  <c r="P344" i="1"/>
  <c r="DN344" i="1"/>
  <c r="CX344" i="1"/>
  <c r="CH344" i="1"/>
  <c r="BX344" i="1"/>
  <c r="BL344" i="1"/>
  <c r="BB344" i="1"/>
  <c r="AR344" i="1"/>
  <c r="AF344" i="1"/>
  <c r="V344" i="1"/>
  <c r="N344" i="1"/>
  <c r="DF344" i="1"/>
  <c r="CB344" i="1"/>
  <c r="BH344" i="1"/>
  <c r="AL344" i="1"/>
  <c r="R344" i="1"/>
  <c r="CV344" i="1"/>
  <c r="BT344" i="1"/>
  <c r="AZ344" i="1"/>
  <c r="AD344" i="1"/>
  <c r="DL344" i="1"/>
  <c r="BJ344" i="1"/>
  <c r="T344" i="1"/>
  <c r="CF344" i="1"/>
  <c r="AN344" i="1"/>
  <c r="CP344" i="1"/>
  <c r="BR344" i="1"/>
  <c r="AV344" i="1"/>
  <c r="AB344" i="1"/>
  <c r="DP343" i="1"/>
  <c r="DP344" i="1" l="1"/>
  <c r="DN345" i="1"/>
  <c r="DF345" i="1"/>
  <c r="CX345" i="1"/>
  <c r="CP345" i="1"/>
  <c r="CH345" i="1"/>
  <c r="BZ345" i="1"/>
  <c r="BR345" i="1"/>
  <c r="BJ345" i="1"/>
  <c r="BB345" i="1"/>
  <c r="AT345" i="1"/>
  <c r="AL345" i="1"/>
  <c r="AD345" i="1"/>
  <c r="V345" i="1"/>
  <c r="N345" i="1"/>
  <c r="DL345" i="1"/>
  <c r="DD345" i="1"/>
  <c r="CV345" i="1"/>
  <c r="CN345" i="1"/>
  <c r="CF345" i="1"/>
  <c r="BX345" i="1"/>
  <c r="BP345" i="1"/>
  <c r="BH345" i="1"/>
  <c r="AZ345" i="1"/>
  <c r="AR345" i="1"/>
  <c r="AJ345" i="1"/>
  <c r="AB345" i="1"/>
  <c r="T345" i="1"/>
  <c r="DJ345" i="1"/>
  <c r="CT345" i="1"/>
  <c r="CD345" i="1"/>
  <c r="BN345" i="1"/>
  <c r="AX345" i="1"/>
  <c r="AH345" i="1"/>
  <c r="R345" i="1"/>
  <c r="D346" i="1"/>
  <c r="DH345" i="1"/>
  <c r="CR345" i="1"/>
  <c r="CB345" i="1"/>
  <c r="BL345" i="1"/>
  <c r="AV345" i="1"/>
  <c r="AF345" i="1"/>
  <c r="P345" i="1"/>
  <c r="DB345" i="1"/>
  <c r="BV345" i="1"/>
  <c r="AP345" i="1"/>
  <c r="CZ345" i="1"/>
  <c r="BT345" i="1"/>
  <c r="AN345" i="1"/>
  <c r="CJ345" i="1"/>
  <c r="X345" i="1"/>
  <c r="BD345" i="1"/>
  <c r="Z345" i="1"/>
  <c r="CL345" i="1"/>
  <c r="BF345" i="1"/>
  <c r="DP345" i="1" l="1"/>
  <c r="DJ346" i="1"/>
  <c r="DJ337" i="1" s="1"/>
  <c r="DB346" i="1"/>
  <c r="DB337" i="1" s="1"/>
  <c r="CT346" i="1"/>
  <c r="CT337" i="1" s="1"/>
  <c r="CL346" i="1"/>
  <c r="CL337" i="1" s="1"/>
  <c r="CD346" i="1"/>
  <c r="CD337" i="1" s="1"/>
  <c r="BV346" i="1"/>
  <c r="BV337" i="1" s="1"/>
  <c r="BN346" i="1"/>
  <c r="BN337" i="1" s="1"/>
  <c r="BF346" i="1"/>
  <c r="BF337" i="1" s="1"/>
  <c r="AX346" i="1"/>
  <c r="AX337" i="1" s="1"/>
  <c r="AP346" i="1"/>
  <c r="AP337" i="1" s="1"/>
  <c r="AH346" i="1"/>
  <c r="AH337" i="1" s="1"/>
  <c r="Z346" i="1"/>
  <c r="Z337" i="1" s="1"/>
  <c r="R346" i="1"/>
  <c r="R337" i="1" s="1"/>
  <c r="D347" i="1"/>
  <c r="D349" i="1" s="1"/>
  <c r="DH346" i="1"/>
  <c r="DH337" i="1" s="1"/>
  <c r="CZ346" i="1"/>
  <c r="CZ337" i="1" s="1"/>
  <c r="CR346" i="1"/>
  <c r="CR337" i="1" s="1"/>
  <c r="CJ346" i="1"/>
  <c r="CJ337" i="1" s="1"/>
  <c r="CB346" i="1"/>
  <c r="CB337" i="1" s="1"/>
  <c r="BT346" i="1"/>
  <c r="BT337" i="1" s="1"/>
  <c r="BL346" i="1"/>
  <c r="BL337" i="1" s="1"/>
  <c r="BD346" i="1"/>
  <c r="BD337" i="1" s="1"/>
  <c r="AV346" i="1"/>
  <c r="AV337" i="1" s="1"/>
  <c r="AN346" i="1"/>
  <c r="AN337" i="1" s="1"/>
  <c r="AF346" i="1"/>
  <c r="AF337" i="1" s="1"/>
  <c r="X346" i="1"/>
  <c r="X337" i="1" s="1"/>
  <c r="P346" i="1"/>
  <c r="P337" i="1" s="1"/>
  <c r="DF346" i="1"/>
  <c r="DF337" i="1" s="1"/>
  <c r="CP346" i="1"/>
  <c r="CP337" i="1" s="1"/>
  <c r="BZ346" i="1"/>
  <c r="BZ337" i="1" s="1"/>
  <c r="BJ346" i="1"/>
  <c r="BJ337" i="1" s="1"/>
  <c r="AT346" i="1"/>
  <c r="AT337" i="1" s="1"/>
  <c r="AD346" i="1"/>
  <c r="AD337" i="1" s="1"/>
  <c r="N346" i="1"/>
  <c r="DD346" i="1"/>
  <c r="DD337" i="1" s="1"/>
  <c r="CN346" i="1"/>
  <c r="CN337" i="1" s="1"/>
  <c r="BX346" i="1"/>
  <c r="BX337" i="1" s="1"/>
  <c r="BH346" i="1"/>
  <c r="BH337" i="1" s="1"/>
  <c r="AR346" i="1"/>
  <c r="AR337" i="1" s="1"/>
  <c r="AB346" i="1"/>
  <c r="AB337" i="1" s="1"/>
  <c r="DN346" i="1"/>
  <c r="DN337" i="1" s="1"/>
  <c r="CH346" i="1"/>
  <c r="CH337" i="1" s="1"/>
  <c r="BB346" i="1"/>
  <c r="BB337" i="1" s="1"/>
  <c r="V346" i="1"/>
  <c r="V337" i="1" s="1"/>
  <c r="DL346" i="1"/>
  <c r="DL337" i="1" s="1"/>
  <c r="CF346" i="1"/>
  <c r="CF337" i="1" s="1"/>
  <c r="AZ346" i="1"/>
  <c r="AZ337" i="1" s="1"/>
  <c r="T346" i="1"/>
  <c r="T337" i="1" s="1"/>
  <c r="CV346" i="1"/>
  <c r="CV337" i="1" s="1"/>
  <c r="AJ346" i="1"/>
  <c r="AJ337" i="1" s="1"/>
  <c r="BP346" i="1"/>
  <c r="BP337" i="1" s="1"/>
  <c r="CX346" i="1"/>
  <c r="CX337" i="1" s="1"/>
  <c r="BR346" i="1"/>
  <c r="BR337" i="1" s="1"/>
  <c r="AL346" i="1"/>
  <c r="AL337" i="1" s="1"/>
  <c r="DP346" i="1" l="1"/>
  <c r="DP337" i="1" s="1"/>
  <c r="DJ349" i="1"/>
  <c r="DF349" i="1"/>
  <c r="CX349" i="1"/>
  <c r="CP349" i="1"/>
  <c r="CH349" i="1"/>
  <c r="BZ349" i="1"/>
  <c r="BR349" i="1"/>
  <c r="BJ349" i="1"/>
  <c r="BB349" i="1"/>
  <c r="AT349" i="1"/>
  <c r="AL349" i="1"/>
  <c r="AD349" i="1"/>
  <c r="V349" i="1"/>
  <c r="N349" i="1"/>
  <c r="D350" i="1"/>
  <c r="DN349" i="1"/>
  <c r="DD349" i="1"/>
  <c r="CV349" i="1"/>
  <c r="CN349" i="1"/>
  <c r="CF349" i="1"/>
  <c r="BX349" i="1"/>
  <c r="BP349" i="1"/>
  <c r="BH349" i="1"/>
  <c r="AZ349" i="1"/>
  <c r="AR349" i="1"/>
  <c r="AJ349" i="1"/>
  <c r="AB349" i="1"/>
  <c r="T349" i="1"/>
  <c r="CZ349" i="1"/>
  <c r="CJ349" i="1"/>
  <c r="BT349" i="1"/>
  <c r="BD349" i="1"/>
  <c r="AN349" i="1"/>
  <c r="X349" i="1"/>
  <c r="DL349" i="1"/>
  <c r="CT349" i="1"/>
  <c r="CD349" i="1"/>
  <c r="BN349" i="1"/>
  <c r="AX349" i="1"/>
  <c r="AH349" i="1"/>
  <c r="R349" i="1"/>
  <c r="DH349" i="1"/>
  <c r="CB349" i="1"/>
  <c r="AV349" i="1"/>
  <c r="P349" i="1"/>
  <c r="DB349" i="1"/>
  <c r="BV349" i="1"/>
  <c r="AP349" i="1"/>
  <c r="CR349" i="1"/>
  <c r="AF349" i="1"/>
  <c r="BL349" i="1"/>
  <c r="CL349" i="1"/>
  <c r="BF349" i="1"/>
  <c r="Z349" i="1"/>
  <c r="N337" i="1"/>
  <c r="DP349" i="1" l="1"/>
  <c r="DN350" i="1"/>
  <c r="DF350" i="1"/>
  <c r="CX350" i="1"/>
  <c r="CP350" i="1"/>
  <c r="CH350" i="1"/>
  <c r="BZ350" i="1"/>
  <c r="BR350" i="1"/>
  <c r="BJ350" i="1"/>
  <c r="BB350" i="1"/>
  <c r="AT350" i="1"/>
  <c r="AL350" i="1"/>
  <c r="AD350" i="1"/>
  <c r="V350" i="1"/>
  <c r="N350" i="1"/>
  <c r="DH350" i="1"/>
  <c r="CV350" i="1"/>
  <c r="CL350" i="1"/>
  <c r="CB350" i="1"/>
  <c r="BP350" i="1"/>
  <c r="BF350" i="1"/>
  <c r="AV350" i="1"/>
  <c r="AJ350" i="1"/>
  <c r="Z350" i="1"/>
  <c r="P350" i="1"/>
  <c r="DD350" i="1"/>
  <c r="CT350" i="1"/>
  <c r="CJ350" i="1"/>
  <c r="BX350" i="1"/>
  <c r="BN350" i="1"/>
  <c r="BD350" i="1"/>
  <c r="AR350" i="1"/>
  <c r="AH350" i="1"/>
  <c r="X350" i="1"/>
  <c r="DB350" i="1"/>
  <c r="CF350" i="1"/>
  <c r="BL350" i="1"/>
  <c r="AP350" i="1"/>
  <c r="T350" i="1"/>
  <c r="CZ350" i="1"/>
  <c r="CD350" i="1"/>
  <c r="BH350" i="1"/>
  <c r="AN350" i="1"/>
  <c r="R350" i="1"/>
  <c r="D351" i="1"/>
  <c r="DJ350" i="1"/>
  <c r="BT350" i="1"/>
  <c r="AB350" i="1"/>
  <c r="CR350" i="1"/>
  <c r="AZ350" i="1"/>
  <c r="AX350" i="1"/>
  <c r="CN350" i="1"/>
  <c r="DL350" i="1"/>
  <c r="BV350" i="1"/>
  <c r="AF350" i="1"/>
  <c r="DP350" i="1" l="1"/>
  <c r="DJ351" i="1"/>
  <c r="DB351" i="1"/>
  <c r="CT351" i="1"/>
  <c r="CL351" i="1"/>
  <c r="CD351" i="1"/>
  <c r="BV351" i="1"/>
  <c r="BN351" i="1"/>
  <c r="BF351" i="1"/>
  <c r="AX351" i="1"/>
  <c r="AP351" i="1"/>
  <c r="AH351" i="1"/>
  <c r="Z351" i="1"/>
  <c r="R351" i="1"/>
  <c r="DH351" i="1"/>
  <c r="CX351" i="1"/>
  <c r="CN351" i="1"/>
  <c r="CB351" i="1"/>
  <c r="BR351" i="1"/>
  <c r="BH351" i="1"/>
  <c r="AV351" i="1"/>
  <c r="AL351" i="1"/>
  <c r="AB351" i="1"/>
  <c r="P351" i="1"/>
  <c r="DF351" i="1"/>
  <c r="CV351" i="1"/>
  <c r="CJ351" i="1"/>
  <c r="BZ351" i="1"/>
  <c r="BP351" i="1"/>
  <c r="BD351" i="1"/>
  <c r="AT351" i="1"/>
  <c r="AJ351" i="1"/>
  <c r="X351" i="1"/>
  <c r="N351" i="1"/>
  <c r="D352" i="1"/>
  <c r="DL351" i="1"/>
  <c r="CP351" i="1"/>
  <c r="BT351" i="1"/>
  <c r="AZ351" i="1"/>
  <c r="AD351" i="1"/>
  <c r="DD351" i="1"/>
  <c r="CH351" i="1"/>
  <c r="BL351" i="1"/>
  <c r="AR351" i="1"/>
  <c r="V351" i="1"/>
  <c r="CR351" i="1"/>
  <c r="BB351" i="1"/>
  <c r="CF351" i="1"/>
  <c r="AN351" i="1"/>
  <c r="BJ351" i="1"/>
  <c r="CZ351" i="1"/>
  <c r="T351" i="1"/>
  <c r="BX351" i="1"/>
  <c r="AF351" i="1"/>
  <c r="DN351" i="1"/>
  <c r="DN352" i="1" l="1"/>
  <c r="DF352" i="1"/>
  <c r="CX352" i="1"/>
  <c r="CP352" i="1"/>
  <c r="CH352" i="1"/>
  <c r="BZ352" i="1"/>
  <c r="BR352" i="1"/>
  <c r="BJ352" i="1"/>
  <c r="BB352" i="1"/>
  <c r="AT352" i="1"/>
  <c r="AL352" i="1"/>
  <c r="AD352" i="1"/>
  <c r="V352" i="1"/>
  <c r="N352" i="1"/>
  <c r="DJ352" i="1"/>
  <c r="CZ352" i="1"/>
  <c r="CN352" i="1"/>
  <c r="CD352" i="1"/>
  <c r="BT352" i="1"/>
  <c r="BH352" i="1"/>
  <c r="AX352" i="1"/>
  <c r="AN352" i="1"/>
  <c r="AB352" i="1"/>
  <c r="R352" i="1"/>
  <c r="DH352" i="1"/>
  <c r="CV352" i="1"/>
  <c r="CL352" i="1"/>
  <c r="CB352" i="1"/>
  <c r="BP352" i="1"/>
  <c r="BF352" i="1"/>
  <c r="AV352" i="1"/>
  <c r="AJ352" i="1"/>
  <c r="Z352" i="1"/>
  <c r="P352" i="1"/>
  <c r="CT352" i="1"/>
  <c r="BX352" i="1"/>
  <c r="BD352" i="1"/>
  <c r="AH352" i="1"/>
  <c r="DL352" i="1"/>
  <c r="CR352" i="1"/>
  <c r="BV352" i="1"/>
  <c r="AZ352" i="1"/>
  <c r="AF352" i="1"/>
  <c r="DB352" i="1"/>
  <c r="BL352" i="1"/>
  <c r="T352" i="1"/>
  <c r="D353" i="1"/>
  <c r="CJ352" i="1"/>
  <c r="AR352" i="1"/>
  <c r="CF352" i="1"/>
  <c r="AP352" i="1"/>
  <c r="BN352" i="1"/>
  <c r="X352" i="1"/>
  <c r="DD352" i="1"/>
  <c r="DP351" i="1"/>
  <c r="DP352" i="1" l="1"/>
  <c r="DJ353" i="1"/>
  <c r="DB353" i="1"/>
  <c r="CT353" i="1"/>
  <c r="CL353" i="1"/>
  <c r="CD353" i="1"/>
  <c r="BV353" i="1"/>
  <c r="BN353" i="1"/>
  <c r="BF353" i="1"/>
  <c r="AX353" i="1"/>
  <c r="AP353" i="1"/>
  <c r="AH353" i="1"/>
  <c r="Z353" i="1"/>
  <c r="R353" i="1"/>
  <c r="DF353" i="1"/>
  <c r="CV353" i="1"/>
  <c r="CJ353" i="1"/>
  <c r="BZ353" i="1"/>
  <c r="DL353" i="1"/>
  <c r="CX353" i="1"/>
  <c r="CH353" i="1"/>
  <c r="BT353" i="1"/>
  <c r="BJ353" i="1"/>
  <c r="AZ353" i="1"/>
  <c r="AN353" i="1"/>
  <c r="AD353" i="1"/>
  <c r="T353" i="1"/>
  <c r="DH353" i="1"/>
  <c r="CR353" i="1"/>
  <c r="CF353" i="1"/>
  <c r="BR353" i="1"/>
  <c r="BH353" i="1"/>
  <c r="AV353" i="1"/>
  <c r="AL353" i="1"/>
  <c r="AB353" i="1"/>
  <c r="P353" i="1"/>
  <c r="CP353" i="1"/>
  <c r="BP353" i="1"/>
  <c r="AT353" i="1"/>
  <c r="X353" i="1"/>
  <c r="D354" i="1"/>
  <c r="DN353" i="1"/>
  <c r="CN353" i="1"/>
  <c r="BL353" i="1"/>
  <c r="AR353" i="1"/>
  <c r="V353" i="1"/>
  <c r="DD353" i="1"/>
  <c r="BD353" i="1"/>
  <c r="N353" i="1"/>
  <c r="CZ353" i="1"/>
  <c r="BB353" i="1"/>
  <c r="AJ353" i="1"/>
  <c r="CB353" i="1"/>
  <c r="BX353" i="1"/>
  <c r="AF353" i="1"/>
  <c r="DP353" i="1" l="1"/>
  <c r="D355" i="1"/>
  <c r="D356" i="1" s="1"/>
  <c r="DN354" i="1"/>
  <c r="DN347" i="1" s="1"/>
  <c r="DF354" i="1"/>
  <c r="DF347" i="1" s="1"/>
  <c r="CX354" i="1"/>
  <c r="CX347" i="1" s="1"/>
  <c r="CP354" i="1"/>
  <c r="CP347" i="1" s="1"/>
  <c r="CH354" i="1"/>
  <c r="CH347" i="1" s="1"/>
  <c r="BZ354" i="1"/>
  <c r="BZ347" i="1" s="1"/>
  <c r="BR354" i="1"/>
  <c r="BR347" i="1" s="1"/>
  <c r="BJ354" i="1"/>
  <c r="BJ347" i="1" s="1"/>
  <c r="BB354" i="1"/>
  <c r="BB347" i="1" s="1"/>
  <c r="AT354" i="1"/>
  <c r="AT347" i="1" s="1"/>
  <c r="AL354" i="1"/>
  <c r="AL347" i="1" s="1"/>
  <c r="AD354" i="1"/>
  <c r="AD347" i="1" s="1"/>
  <c r="V354" i="1"/>
  <c r="V347" i="1" s="1"/>
  <c r="N354" i="1"/>
  <c r="DJ354" i="1"/>
  <c r="DJ347" i="1" s="1"/>
  <c r="CZ354" i="1"/>
  <c r="CZ347" i="1" s="1"/>
  <c r="CN354" i="1"/>
  <c r="CN347" i="1" s="1"/>
  <c r="CD354" i="1"/>
  <c r="CD347" i="1" s="1"/>
  <c r="BT354" i="1"/>
  <c r="BT347" i="1" s="1"/>
  <c r="BH354" i="1"/>
  <c r="BH347" i="1" s="1"/>
  <c r="AX354" i="1"/>
  <c r="AX347" i="1" s="1"/>
  <c r="AN354" i="1"/>
  <c r="AN347" i="1" s="1"/>
  <c r="AB354" i="1"/>
  <c r="AB347" i="1" s="1"/>
  <c r="R354" i="1"/>
  <c r="R347" i="1" s="1"/>
  <c r="DH354" i="1"/>
  <c r="DH347" i="1" s="1"/>
  <c r="CV354" i="1"/>
  <c r="CV347" i="1" s="1"/>
  <c r="CL354" i="1"/>
  <c r="CL347" i="1" s="1"/>
  <c r="CB354" i="1"/>
  <c r="CB347" i="1" s="1"/>
  <c r="BP354" i="1"/>
  <c r="BP347" i="1" s="1"/>
  <c r="BF354" i="1"/>
  <c r="BF347" i="1" s="1"/>
  <c r="AV354" i="1"/>
  <c r="AV347" i="1" s="1"/>
  <c r="AJ354" i="1"/>
  <c r="AJ347" i="1" s="1"/>
  <c r="Z354" i="1"/>
  <c r="Z347" i="1" s="1"/>
  <c r="P354" i="1"/>
  <c r="P347" i="1" s="1"/>
  <c r="DL354" i="1"/>
  <c r="DL347" i="1" s="1"/>
  <c r="CR354" i="1"/>
  <c r="CR347" i="1" s="1"/>
  <c r="BV354" i="1"/>
  <c r="BV347" i="1" s="1"/>
  <c r="AZ354" i="1"/>
  <c r="AZ347" i="1" s="1"/>
  <c r="AF354" i="1"/>
  <c r="AF347" i="1" s="1"/>
  <c r="DD354" i="1"/>
  <c r="DD347" i="1" s="1"/>
  <c r="CJ354" i="1"/>
  <c r="CJ347" i="1" s="1"/>
  <c r="BN354" i="1"/>
  <c r="BN347" i="1" s="1"/>
  <c r="AR354" i="1"/>
  <c r="AR347" i="1" s="1"/>
  <c r="X354" i="1"/>
  <c r="X347" i="1" s="1"/>
  <c r="DB354" i="1"/>
  <c r="DB347" i="1" s="1"/>
  <c r="BL354" i="1"/>
  <c r="BL347" i="1" s="1"/>
  <c r="T354" i="1"/>
  <c r="T347" i="1" s="1"/>
  <c r="CT354" i="1"/>
  <c r="CT347" i="1" s="1"/>
  <c r="BD354" i="1"/>
  <c r="BD347" i="1" s="1"/>
  <c r="AH354" i="1"/>
  <c r="AH347" i="1" s="1"/>
  <c r="CF354" i="1"/>
  <c r="CF347" i="1" s="1"/>
  <c r="AP354" i="1"/>
  <c r="AP347" i="1" s="1"/>
  <c r="BX354" i="1"/>
  <c r="BX347" i="1" s="1"/>
  <c r="DP354" i="1" l="1"/>
  <c r="DP347" i="1" s="1"/>
  <c r="N347" i="1"/>
  <c r="DJ356" i="1"/>
  <c r="DB356" i="1"/>
  <c r="CT356" i="1"/>
  <c r="CL356" i="1"/>
  <c r="CD356" i="1"/>
  <c r="BV356" i="1"/>
  <c r="BN356" i="1"/>
  <c r="BF356" i="1"/>
  <c r="AX356" i="1"/>
  <c r="AP356" i="1"/>
  <c r="AH356" i="1"/>
  <c r="Z356" i="1"/>
  <c r="R356" i="1"/>
  <c r="DN356" i="1"/>
  <c r="DF356" i="1"/>
  <c r="CX356" i="1"/>
  <c r="CP356" i="1"/>
  <c r="CH356" i="1"/>
  <c r="BZ356" i="1"/>
  <c r="BR356" i="1"/>
  <c r="BJ356" i="1"/>
  <c r="BB356" i="1"/>
  <c r="AT356" i="1"/>
  <c r="AL356" i="1"/>
  <c r="AD356" i="1"/>
  <c r="V356" i="1"/>
  <c r="N356" i="1"/>
  <c r="D357" i="1"/>
  <c r="DH356" i="1"/>
  <c r="CR356" i="1"/>
  <c r="CB356" i="1"/>
  <c r="BL356" i="1"/>
  <c r="AV356" i="1"/>
  <c r="AF356" i="1"/>
  <c r="P356" i="1"/>
  <c r="DD356" i="1"/>
  <c r="CN356" i="1"/>
  <c r="BX356" i="1"/>
  <c r="BH356" i="1"/>
  <c r="AR356" i="1"/>
  <c r="AB356" i="1"/>
  <c r="CZ356" i="1"/>
  <c r="BT356" i="1"/>
  <c r="AN356" i="1"/>
  <c r="CV356" i="1"/>
  <c r="BP356" i="1"/>
  <c r="AJ356" i="1"/>
  <c r="BD356" i="1"/>
  <c r="DL356" i="1"/>
  <c r="AZ356" i="1"/>
  <c r="X356" i="1"/>
  <c r="T356" i="1"/>
  <c r="CF356" i="1"/>
  <c r="CJ356" i="1"/>
  <c r="DL357" i="1" l="1"/>
  <c r="DD357" i="1"/>
  <c r="CV357" i="1"/>
  <c r="CN357" i="1"/>
  <c r="CF357" i="1"/>
  <c r="BX357" i="1"/>
  <c r="BP357" i="1"/>
  <c r="BH357" i="1"/>
  <c r="AZ357" i="1"/>
  <c r="AT357" i="1"/>
  <c r="AL357" i="1"/>
  <c r="AD357" i="1"/>
  <c r="V357" i="1"/>
  <c r="N357" i="1"/>
  <c r="D358" i="1"/>
  <c r="DH357" i="1"/>
  <c r="CZ357" i="1"/>
  <c r="CR357" i="1"/>
  <c r="CJ357" i="1"/>
  <c r="CB357" i="1"/>
  <c r="BT357" i="1"/>
  <c r="BL357" i="1"/>
  <c r="BD357" i="1"/>
  <c r="AP357" i="1"/>
  <c r="AH357" i="1"/>
  <c r="Z357" i="1"/>
  <c r="R357" i="1"/>
  <c r="DN357" i="1"/>
  <c r="CX357" i="1"/>
  <c r="CH357" i="1"/>
  <c r="BR357" i="1"/>
  <c r="BB357" i="1"/>
  <c r="AR357" i="1"/>
  <c r="AB357" i="1"/>
  <c r="DJ357" i="1"/>
  <c r="CT357" i="1"/>
  <c r="CD357" i="1"/>
  <c r="BN357" i="1"/>
  <c r="AX357" i="1"/>
  <c r="AN357" i="1"/>
  <c r="X357" i="1"/>
  <c r="DF357" i="1"/>
  <c r="BZ357" i="1"/>
  <c r="T357" i="1"/>
  <c r="DB357" i="1"/>
  <c r="BV357" i="1"/>
  <c r="AV357" i="1"/>
  <c r="P357" i="1"/>
  <c r="BF357" i="1"/>
  <c r="CP357" i="1"/>
  <c r="CL357" i="1"/>
  <c r="AF357" i="1"/>
  <c r="BJ357" i="1"/>
  <c r="AJ357" i="1"/>
  <c r="DP356" i="1"/>
  <c r="DP357" i="1" l="1"/>
  <c r="DN358" i="1"/>
  <c r="DF358" i="1"/>
  <c r="CX358" i="1"/>
  <c r="CP358" i="1"/>
  <c r="CH358" i="1"/>
  <c r="BZ358" i="1"/>
  <c r="BR358" i="1"/>
  <c r="BJ358" i="1"/>
  <c r="BB358" i="1"/>
  <c r="AV358" i="1"/>
  <c r="AN358" i="1"/>
  <c r="AF358" i="1"/>
  <c r="X358" i="1"/>
  <c r="P358" i="1"/>
  <c r="DJ358" i="1"/>
  <c r="DB358" i="1"/>
  <c r="CT358" i="1"/>
  <c r="CL358" i="1"/>
  <c r="CD358" i="1"/>
  <c r="BV358" i="1"/>
  <c r="BN358" i="1"/>
  <c r="BF358" i="1"/>
  <c r="AR358" i="1"/>
  <c r="AJ358" i="1"/>
  <c r="AB358" i="1"/>
  <c r="T358" i="1"/>
  <c r="D359" i="1"/>
  <c r="DH358" i="1"/>
  <c r="CR358" i="1"/>
  <c r="CB358" i="1"/>
  <c r="BL358" i="1"/>
  <c r="AH358" i="1"/>
  <c r="R358" i="1"/>
  <c r="DD358" i="1"/>
  <c r="CN358" i="1"/>
  <c r="BX358" i="1"/>
  <c r="BH358" i="1"/>
  <c r="AT358" i="1"/>
  <c r="AD358" i="1"/>
  <c r="N358" i="1"/>
  <c r="DL358" i="1"/>
  <c r="CF358" i="1"/>
  <c r="AZ358" i="1"/>
  <c r="Z358" i="1"/>
  <c r="CZ358" i="1"/>
  <c r="BT358" i="1"/>
  <c r="V358" i="1"/>
  <c r="CV358" i="1"/>
  <c r="CJ358" i="1"/>
  <c r="AP358" i="1"/>
  <c r="BD358" i="1"/>
  <c r="AL358" i="1"/>
  <c r="BP358" i="1"/>
  <c r="AX358" i="1"/>
  <c r="DJ359" i="1" l="1"/>
  <c r="DB359" i="1"/>
  <c r="CT359" i="1"/>
  <c r="CL359" i="1"/>
  <c r="CD359" i="1"/>
  <c r="BV359" i="1"/>
  <c r="BN359" i="1"/>
  <c r="BF359" i="1"/>
  <c r="AX359" i="1"/>
  <c r="AP359" i="1"/>
  <c r="AH359" i="1"/>
  <c r="DF359" i="1"/>
  <c r="CV359" i="1"/>
  <c r="CJ359" i="1"/>
  <c r="BZ359" i="1"/>
  <c r="BP359" i="1"/>
  <c r="BD359" i="1"/>
  <c r="AT359" i="1"/>
  <c r="AJ359" i="1"/>
  <c r="Z359" i="1"/>
  <c r="R359" i="1"/>
  <c r="D360" i="1"/>
  <c r="DL359" i="1"/>
  <c r="CZ359" i="1"/>
  <c r="CP359" i="1"/>
  <c r="CF359" i="1"/>
  <c r="BT359" i="1"/>
  <c r="BJ359" i="1"/>
  <c r="AZ359" i="1"/>
  <c r="AN359" i="1"/>
  <c r="AD359" i="1"/>
  <c r="V359" i="1"/>
  <c r="N359" i="1"/>
  <c r="DH359" i="1"/>
  <c r="CN359" i="1"/>
  <c r="BR359" i="1"/>
  <c r="AV359" i="1"/>
  <c r="AB359" i="1"/>
  <c r="DD359" i="1"/>
  <c r="CH359" i="1"/>
  <c r="BL359" i="1"/>
  <c r="AR359" i="1"/>
  <c r="X359" i="1"/>
  <c r="DN359" i="1"/>
  <c r="BX359" i="1"/>
  <c r="AF359" i="1"/>
  <c r="CX359" i="1"/>
  <c r="BH359" i="1"/>
  <c r="T359" i="1"/>
  <c r="BB359" i="1"/>
  <c r="AL359" i="1"/>
  <c r="CB359" i="1"/>
  <c r="P359" i="1"/>
  <c r="CR359" i="1"/>
  <c r="DP358" i="1"/>
  <c r="D361" i="1" l="1"/>
  <c r="DH360" i="1"/>
  <c r="CZ360" i="1"/>
  <c r="CR360" i="1"/>
  <c r="CJ360" i="1"/>
  <c r="CB360" i="1"/>
  <c r="BT360" i="1"/>
  <c r="BL360" i="1"/>
  <c r="BD360" i="1"/>
  <c r="AV360" i="1"/>
  <c r="AN360" i="1"/>
  <c r="AF360" i="1"/>
  <c r="X360" i="1"/>
  <c r="P360" i="1"/>
  <c r="DJ360" i="1"/>
  <c r="CX360" i="1"/>
  <c r="CN360" i="1"/>
  <c r="CD360" i="1"/>
  <c r="BR360" i="1"/>
  <c r="BH360" i="1"/>
  <c r="AX360" i="1"/>
  <c r="AL360" i="1"/>
  <c r="AB360" i="1"/>
  <c r="R360" i="1"/>
  <c r="DN360" i="1"/>
  <c r="DD360" i="1"/>
  <c r="CT360" i="1"/>
  <c r="CH360" i="1"/>
  <c r="BX360" i="1"/>
  <c r="BN360" i="1"/>
  <c r="BB360" i="1"/>
  <c r="AR360" i="1"/>
  <c r="AH360" i="1"/>
  <c r="V360" i="1"/>
  <c r="CV360" i="1"/>
  <c r="BZ360" i="1"/>
  <c r="BF360" i="1"/>
  <c r="AJ360" i="1"/>
  <c r="N360" i="1"/>
  <c r="DL360" i="1"/>
  <c r="CP360" i="1"/>
  <c r="BV360" i="1"/>
  <c r="AZ360" i="1"/>
  <c r="AD360" i="1"/>
  <c r="DF360" i="1"/>
  <c r="BP360" i="1"/>
  <c r="Z360" i="1"/>
  <c r="DB360" i="1"/>
  <c r="BJ360" i="1"/>
  <c r="T360" i="1"/>
  <c r="CL360" i="1"/>
  <c r="CF360" i="1"/>
  <c r="AP360" i="1"/>
  <c r="AT360" i="1"/>
  <c r="DP359" i="1"/>
  <c r="DH361" i="1" l="1"/>
  <c r="DL361" i="1"/>
  <c r="DD361" i="1"/>
  <c r="CV361" i="1"/>
  <c r="CN361" i="1"/>
  <c r="CF361" i="1"/>
  <c r="BX361" i="1"/>
  <c r="BP361" i="1"/>
  <c r="BH361" i="1"/>
  <c r="AZ361" i="1"/>
  <c r="AR361" i="1"/>
  <c r="AJ361" i="1"/>
  <c r="AB361" i="1"/>
  <c r="T361" i="1"/>
  <c r="D362" i="1"/>
  <c r="DJ361" i="1"/>
  <c r="CX361" i="1"/>
  <c r="CL361" i="1"/>
  <c r="CB361" i="1"/>
  <c r="BR361" i="1"/>
  <c r="BF361" i="1"/>
  <c r="AV361" i="1"/>
  <c r="AL361" i="1"/>
  <c r="Z361" i="1"/>
  <c r="P361" i="1"/>
  <c r="DB361" i="1"/>
  <c r="CR361" i="1"/>
  <c r="CH361" i="1"/>
  <c r="BV361" i="1"/>
  <c r="BL361" i="1"/>
  <c r="BB361" i="1"/>
  <c r="AP361" i="1"/>
  <c r="AF361" i="1"/>
  <c r="V361" i="1"/>
  <c r="DF361" i="1"/>
  <c r="CJ361" i="1"/>
  <c r="BN361" i="1"/>
  <c r="AT361" i="1"/>
  <c r="X361" i="1"/>
  <c r="CZ361" i="1"/>
  <c r="CD361" i="1"/>
  <c r="BJ361" i="1"/>
  <c r="AN361" i="1"/>
  <c r="R361" i="1"/>
  <c r="DN361" i="1"/>
  <c r="BT361" i="1"/>
  <c r="AD361" i="1"/>
  <c r="CT361" i="1"/>
  <c r="BD361" i="1"/>
  <c r="N361" i="1"/>
  <c r="AX361" i="1"/>
  <c r="AH361" i="1"/>
  <c r="BZ361" i="1"/>
  <c r="CP361" i="1"/>
  <c r="DP360" i="1"/>
  <c r="D363" i="1" l="1"/>
  <c r="DN362" i="1"/>
  <c r="DF362" i="1"/>
  <c r="CX362" i="1"/>
  <c r="CP362" i="1"/>
  <c r="CH362" i="1"/>
  <c r="BZ362" i="1"/>
  <c r="BR362" i="1"/>
  <c r="BJ362" i="1"/>
  <c r="BB362" i="1"/>
  <c r="AT362" i="1"/>
  <c r="AL362" i="1"/>
  <c r="AD362" i="1"/>
  <c r="V362" i="1"/>
  <c r="N362" i="1"/>
  <c r="DJ362" i="1"/>
  <c r="DB362" i="1"/>
  <c r="CT362" i="1"/>
  <c r="CL362" i="1"/>
  <c r="CD362" i="1"/>
  <c r="BV362" i="1"/>
  <c r="BN362" i="1"/>
  <c r="BF362" i="1"/>
  <c r="AX362" i="1"/>
  <c r="AP362" i="1"/>
  <c r="AH362" i="1"/>
  <c r="Z362" i="1"/>
  <c r="R362" i="1"/>
  <c r="DD362" i="1"/>
  <c r="CN362" i="1"/>
  <c r="BX362" i="1"/>
  <c r="BH362" i="1"/>
  <c r="AR362" i="1"/>
  <c r="AB362" i="1"/>
  <c r="DL362" i="1"/>
  <c r="CV362" i="1"/>
  <c r="CF362" i="1"/>
  <c r="BP362" i="1"/>
  <c r="AZ362" i="1"/>
  <c r="AJ362" i="1"/>
  <c r="T362" i="1"/>
  <c r="DH362" i="1"/>
  <c r="CB362" i="1"/>
  <c r="AV362" i="1"/>
  <c r="P362" i="1"/>
  <c r="CZ362" i="1"/>
  <c r="BT362" i="1"/>
  <c r="AN362" i="1"/>
  <c r="BD362" i="1"/>
  <c r="CR362" i="1"/>
  <c r="AF362" i="1"/>
  <c r="X362" i="1"/>
  <c r="CJ362" i="1"/>
  <c r="BL362" i="1"/>
  <c r="DP361" i="1"/>
  <c r="DP362" i="1" l="1"/>
  <c r="DL363" i="1"/>
  <c r="DD363" i="1"/>
  <c r="CV363" i="1"/>
  <c r="CN363" i="1"/>
  <c r="CF363" i="1"/>
  <c r="BX363" i="1"/>
  <c r="BP363" i="1"/>
  <c r="BH363" i="1"/>
  <c r="AZ363" i="1"/>
  <c r="AR363" i="1"/>
  <c r="AJ363" i="1"/>
  <c r="AB363" i="1"/>
  <c r="T363" i="1"/>
  <c r="D364" i="1"/>
  <c r="DH363" i="1"/>
  <c r="CZ363" i="1"/>
  <c r="CR363" i="1"/>
  <c r="CJ363" i="1"/>
  <c r="CB363" i="1"/>
  <c r="BT363" i="1"/>
  <c r="BL363" i="1"/>
  <c r="BD363" i="1"/>
  <c r="AV363" i="1"/>
  <c r="AN363" i="1"/>
  <c r="AF363" i="1"/>
  <c r="X363" i="1"/>
  <c r="P363" i="1"/>
  <c r="DB363" i="1"/>
  <c r="CL363" i="1"/>
  <c r="BV363" i="1"/>
  <c r="BF363" i="1"/>
  <c r="AP363" i="1"/>
  <c r="Z363" i="1"/>
  <c r="DJ363" i="1"/>
  <c r="CT363" i="1"/>
  <c r="CD363" i="1"/>
  <c r="BN363" i="1"/>
  <c r="AX363" i="1"/>
  <c r="AH363" i="1"/>
  <c r="R363" i="1"/>
  <c r="CP363" i="1"/>
  <c r="BJ363" i="1"/>
  <c r="AD363" i="1"/>
  <c r="DN363" i="1"/>
  <c r="CH363" i="1"/>
  <c r="BB363" i="1"/>
  <c r="V363" i="1"/>
  <c r="BR363" i="1"/>
  <c r="DF363" i="1"/>
  <c r="AT363" i="1"/>
  <c r="N363" i="1"/>
  <c r="CX363" i="1"/>
  <c r="BZ363" i="1"/>
  <c r="AL363" i="1"/>
  <c r="DP363" i="1" l="1"/>
  <c r="DH364" i="1"/>
  <c r="DH355" i="1" s="1"/>
  <c r="DH365" i="1" s="1"/>
  <c r="DH370" i="1" s="1"/>
  <c r="CZ364" i="1"/>
  <c r="CZ355" i="1" s="1"/>
  <c r="CZ365" i="1" s="1"/>
  <c r="CZ370" i="1" s="1"/>
  <c r="CR364" i="1"/>
  <c r="CR355" i="1" s="1"/>
  <c r="CR365" i="1" s="1"/>
  <c r="CR370" i="1" s="1"/>
  <c r="CJ364" i="1"/>
  <c r="CJ355" i="1" s="1"/>
  <c r="CJ365" i="1" s="1"/>
  <c r="CJ370" i="1" s="1"/>
  <c r="CB364" i="1"/>
  <c r="CB355" i="1" s="1"/>
  <c r="CB365" i="1" s="1"/>
  <c r="CB370" i="1" s="1"/>
  <c r="BT364" i="1"/>
  <c r="BT355" i="1" s="1"/>
  <c r="BT365" i="1" s="1"/>
  <c r="BT370" i="1" s="1"/>
  <c r="BL364" i="1"/>
  <c r="BL355" i="1" s="1"/>
  <c r="BL365" i="1" s="1"/>
  <c r="BL370" i="1" s="1"/>
  <c r="BD364" i="1"/>
  <c r="BD355" i="1" s="1"/>
  <c r="BD365" i="1" s="1"/>
  <c r="BD370" i="1" s="1"/>
  <c r="AV364" i="1"/>
  <c r="AV355" i="1" s="1"/>
  <c r="AV365" i="1" s="1"/>
  <c r="AV370" i="1" s="1"/>
  <c r="AN364" i="1"/>
  <c r="AN355" i="1" s="1"/>
  <c r="AN365" i="1" s="1"/>
  <c r="AN370" i="1" s="1"/>
  <c r="AF364" i="1"/>
  <c r="AF355" i="1" s="1"/>
  <c r="AF365" i="1" s="1"/>
  <c r="AF370" i="1" s="1"/>
  <c r="X364" i="1"/>
  <c r="X355" i="1" s="1"/>
  <c r="X365" i="1" s="1"/>
  <c r="X370" i="1" s="1"/>
  <c r="P364" i="1"/>
  <c r="P355" i="1" s="1"/>
  <c r="P365" i="1" s="1"/>
  <c r="P370" i="1" s="1"/>
  <c r="DL364" i="1"/>
  <c r="DL355" i="1" s="1"/>
  <c r="DL365" i="1" s="1"/>
  <c r="DL370" i="1" s="1"/>
  <c r="DD364" i="1"/>
  <c r="DD355" i="1" s="1"/>
  <c r="DD365" i="1" s="1"/>
  <c r="DD370" i="1" s="1"/>
  <c r="CV364" i="1"/>
  <c r="CV355" i="1" s="1"/>
  <c r="CV365" i="1" s="1"/>
  <c r="CV370" i="1" s="1"/>
  <c r="CN364" i="1"/>
  <c r="CN355" i="1" s="1"/>
  <c r="CN365" i="1" s="1"/>
  <c r="CN370" i="1" s="1"/>
  <c r="CF364" i="1"/>
  <c r="CF355" i="1" s="1"/>
  <c r="CF365" i="1" s="1"/>
  <c r="CF370" i="1" s="1"/>
  <c r="BX364" i="1"/>
  <c r="BX355" i="1" s="1"/>
  <c r="BX365" i="1" s="1"/>
  <c r="BX370" i="1" s="1"/>
  <c r="BP364" i="1"/>
  <c r="BP355" i="1" s="1"/>
  <c r="BP365" i="1" s="1"/>
  <c r="BP370" i="1" s="1"/>
  <c r="BH364" i="1"/>
  <c r="BH355" i="1" s="1"/>
  <c r="BH365" i="1" s="1"/>
  <c r="BH370" i="1" s="1"/>
  <c r="AZ364" i="1"/>
  <c r="AZ355" i="1" s="1"/>
  <c r="AZ365" i="1" s="1"/>
  <c r="AZ370" i="1" s="1"/>
  <c r="AR364" i="1"/>
  <c r="AR355" i="1" s="1"/>
  <c r="AR365" i="1" s="1"/>
  <c r="AR370" i="1" s="1"/>
  <c r="AJ364" i="1"/>
  <c r="AJ355" i="1" s="1"/>
  <c r="AJ365" i="1" s="1"/>
  <c r="AJ370" i="1" s="1"/>
  <c r="AB364" i="1"/>
  <c r="AB355" i="1" s="1"/>
  <c r="AB365" i="1" s="1"/>
  <c r="AB370" i="1" s="1"/>
  <c r="T364" i="1"/>
  <c r="T355" i="1" s="1"/>
  <c r="T365" i="1" s="1"/>
  <c r="T370" i="1" s="1"/>
  <c r="DF364" i="1"/>
  <c r="DF355" i="1" s="1"/>
  <c r="DF365" i="1" s="1"/>
  <c r="DF370" i="1" s="1"/>
  <c r="CP364" i="1"/>
  <c r="CP355" i="1" s="1"/>
  <c r="CP365" i="1" s="1"/>
  <c r="CP370" i="1" s="1"/>
  <c r="BZ364" i="1"/>
  <c r="BZ355" i="1" s="1"/>
  <c r="BZ365" i="1" s="1"/>
  <c r="BZ370" i="1" s="1"/>
  <c r="BJ364" i="1"/>
  <c r="BJ355" i="1" s="1"/>
  <c r="BJ365" i="1" s="1"/>
  <c r="BJ370" i="1" s="1"/>
  <c r="AT364" i="1"/>
  <c r="AT355" i="1" s="1"/>
  <c r="AT365" i="1" s="1"/>
  <c r="AT370" i="1" s="1"/>
  <c r="AD364" i="1"/>
  <c r="AD355" i="1" s="1"/>
  <c r="AD365" i="1" s="1"/>
  <c r="AD370" i="1" s="1"/>
  <c r="N364" i="1"/>
  <c r="DN364" i="1"/>
  <c r="DN355" i="1" s="1"/>
  <c r="DN365" i="1" s="1"/>
  <c r="DN370" i="1" s="1"/>
  <c r="CX364" i="1"/>
  <c r="CX355" i="1" s="1"/>
  <c r="CX365" i="1" s="1"/>
  <c r="CX370" i="1" s="1"/>
  <c r="CH364" i="1"/>
  <c r="CH355" i="1" s="1"/>
  <c r="CH365" i="1" s="1"/>
  <c r="CH370" i="1" s="1"/>
  <c r="BR364" i="1"/>
  <c r="BR355" i="1" s="1"/>
  <c r="BR365" i="1" s="1"/>
  <c r="BR370" i="1" s="1"/>
  <c r="BB364" i="1"/>
  <c r="BB355" i="1" s="1"/>
  <c r="BB365" i="1" s="1"/>
  <c r="BB370" i="1" s="1"/>
  <c r="AL364" i="1"/>
  <c r="AL355" i="1" s="1"/>
  <c r="AL365" i="1" s="1"/>
  <c r="AL370" i="1" s="1"/>
  <c r="V364" i="1"/>
  <c r="V355" i="1" s="1"/>
  <c r="V365" i="1" s="1"/>
  <c r="V370" i="1" s="1"/>
  <c r="DJ364" i="1"/>
  <c r="DJ355" i="1" s="1"/>
  <c r="DJ365" i="1" s="1"/>
  <c r="DJ370" i="1" s="1"/>
  <c r="CD364" i="1"/>
  <c r="CD355" i="1" s="1"/>
  <c r="CD365" i="1" s="1"/>
  <c r="CD370" i="1" s="1"/>
  <c r="AX364" i="1"/>
  <c r="AX355" i="1" s="1"/>
  <c r="AX365" i="1" s="1"/>
  <c r="AX370" i="1" s="1"/>
  <c r="R364" i="1"/>
  <c r="R355" i="1" s="1"/>
  <c r="R365" i="1" s="1"/>
  <c r="R370" i="1" s="1"/>
  <c r="DB364" i="1"/>
  <c r="DB355" i="1" s="1"/>
  <c r="DB365" i="1" s="1"/>
  <c r="DB370" i="1" s="1"/>
  <c r="BV364" i="1"/>
  <c r="BV355" i="1" s="1"/>
  <c r="BV365" i="1" s="1"/>
  <c r="BV370" i="1" s="1"/>
  <c r="AP364" i="1"/>
  <c r="AP355" i="1" s="1"/>
  <c r="AP365" i="1" s="1"/>
  <c r="AP370" i="1" s="1"/>
  <c r="CL364" i="1"/>
  <c r="CL355" i="1" s="1"/>
  <c r="CL365" i="1" s="1"/>
  <c r="CL370" i="1" s="1"/>
  <c r="Z364" i="1"/>
  <c r="Z355" i="1" s="1"/>
  <c r="Z365" i="1" s="1"/>
  <c r="Z370" i="1" s="1"/>
  <c r="BN364" i="1"/>
  <c r="BN355" i="1" s="1"/>
  <c r="BN365" i="1" s="1"/>
  <c r="BN370" i="1" s="1"/>
  <c r="AH364" i="1"/>
  <c r="AH355" i="1" s="1"/>
  <c r="AH365" i="1" s="1"/>
  <c r="AH370" i="1" s="1"/>
  <c r="BF364" i="1"/>
  <c r="BF355" i="1" s="1"/>
  <c r="BF365" i="1" s="1"/>
  <c r="BF370" i="1" s="1"/>
  <c r="CT364" i="1"/>
  <c r="CT355" i="1" s="1"/>
  <c r="CT365" i="1" s="1"/>
  <c r="CT370" i="1" s="1"/>
  <c r="N355" i="1"/>
  <c r="N365" i="1" s="1"/>
  <c r="N370" i="1" s="1"/>
  <c r="DP364" i="1" l="1"/>
  <c r="DP355" i="1" s="1"/>
  <c r="DP365" i="1" s="1"/>
  <c r="DP370" i="1" s="1"/>
</calcChain>
</file>

<file path=xl/sharedStrings.xml><?xml version="1.0" encoding="utf-8"?>
<sst xmlns="http://schemas.openxmlformats.org/spreadsheetml/2006/main" count="649" uniqueCount="503">
  <si>
    <t>Код  профиля</t>
  </si>
  <si>
    <t>Код КСГ 2017</t>
  </si>
  <si>
    <t>КПГ / КСГ</t>
  </si>
  <si>
    <t>базовая ставка на 2017 5 мес.</t>
  </si>
  <si>
    <t>базовая ставка на 2017 7 мес.</t>
  </si>
  <si>
    <t>КЗ (коэффициент относительной затратоемкости)</t>
  </si>
  <si>
    <t>КУ (управленческий коэффициент) с 01.01.17</t>
  </si>
  <si>
    <t>КУ (управленческий коэффициент) с 01.06.17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</si>
  <si>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</si>
  <si>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</si>
  <si>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</si>
  <si>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</si>
  <si>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</si>
  <si>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</si>
  <si>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</si>
  <si>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</si>
  <si>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</si>
  <si>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</si>
  <si>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</si>
  <si>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</si>
  <si>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</si>
  <si>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</si>
  <si>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</si>
  <si>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</si>
  <si>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 июнь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</si>
  <si>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</si>
  <si>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</si>
  <si>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</si>
  <si>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</si>
  <si>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</si>
  <si>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</si>
  <si>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</si>
  <si>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</si>
  <si>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</si>
  <si>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</si>
  <si>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</si>
  <si>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</si>
  <si>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</si>
  <si>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</si>
  <si>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</si>
  <si>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</si>
  <si>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</si>
  <si>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</si>
  <si>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</si>
  <si>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</si>
  <si>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</si>
  <si>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</si>
  <si>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</si>
  <si>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</si>
  <si>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</si>
  <si>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</si>
  <si>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</si>
  <si>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</si>
  <si>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</si>
  <si>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</si>
  <si>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</si>
  <si>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</si>
  <si>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</si>
  <si>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</si>
  <si>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</si>
  <si>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</si>
  <si>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</si>
  <si>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</si>
  <si>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</si>
  <si>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</si>
  <si>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</si>
  <si>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</si>
  <si>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</si>
  <si>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</si>
  <si>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</si>
  <si>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</si>
  <si>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</si>
  <si>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</si>
  <si>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</si>
  <si>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</si>
  <si>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</si>
  <si>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</si>
  <si>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</si>
  <si>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</si>
  <si>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</si>
  <si>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</si>
  <si>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</si>
  <si>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</si>
  <si>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</si>
  <si>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</si>
  <si>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</si>
  <si>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</si>
  <si>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</si>
  <si>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</si>
  <si>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</si>
  <si>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</si>
  <si>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</si>
  <si>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</si>
  <si>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</si>
  <si>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</si>
  <si>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</si>
  <si>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</si>
  <si>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</si>
  <si>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</si>
  <si>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</si>
  <si>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</si>
  <si>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</si>
  <si>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</si>
  <si>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</si>
  <si>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</si>
  <si>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</si>
  <si>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</si>
  <si>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</si>
  <si>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</si>
  <si>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</si>
  <si>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</si>
  <si>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</si>
  <si>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</si>
  <si>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</si>
  <si>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</si>
  <si>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</si>
  <si>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</si>
  <si>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</si>
  <si>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</si>
  <si>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</si>
  <si>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</si>
  <si>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</si>
  <si>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</si>
  <si>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</si>
  <si>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</si>
  <si>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</si>
  <si>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</si>
  <si>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</si>
  <si>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</si>
  <si>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</si>
  <si>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</si>
  <si>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</si>
  <si>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</si>
  <si>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</si>
  <si>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</si>
  <si>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</si>
  <si>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01.01.2017</t>
  </si>
  <si>
    <t>КУСмо c 01.06.2017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</si>
  <si>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</si>
  <si>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</si>
  <si>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</si>
  <si>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</si>
  <si>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</si>
  <si>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</si>
  <si>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</si>
  <si>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</si>
  <si>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</si>
  <si>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</si>
  <si>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</si>
  <si>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</si>
  <si>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</si>
  <si>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</si>
  <si>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</si>
  <si>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</si>
  <si>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</si>
  <si>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</si>
  <si>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</si>
  <si>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</si>
  <si>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</si>
  <si>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</si>
  <si>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</si>
  <si>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</si>
  <si>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</si>
  <si>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</si>
  <si>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</si>
  <si>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</si>
  <si>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</si>
  <si>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</si>
  <si>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</si>
  <si>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</si>
  <si>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</si>
  <si>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</si>
  <si>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</si>
  <si>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</si>
  <si>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</si>
  <si>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</si>
  <si>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</si>
  <si>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</si>
  <si>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</si>
  <si>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</si>
  <si>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</si>
  <si>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</si>
  <si>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</si>
  <si>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</si>
  <si>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</si>
  <si>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</si>
  <si>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</si>
  <si>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</si>
  <si>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</si>
  <si>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</si>
  <si>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</si>
  <si>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</si>
  <si>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</si>
  <si>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</si>
  <si>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</si>
  <si>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</si>
  <si>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</si>
  <si>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</si>
  <si>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</si>
  <si>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</si>
  <si>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</si>
  <si>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</si>
  <si>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</si>
  <si>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</si>
  <si>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</si>
  <si>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</si>
  <si>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</si>
  <si>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</si>
  <si>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</si>
  <si>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</si>
  <si>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</si>
  <si>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</si>
  <si>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</si>
  <si>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</si>
  <si>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</si>
  <si>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</si>
  <si>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</si>
  <si>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</si>
  <si>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</si>
  <si>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</si>
  <si>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</si>
  <si>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</si>
  <si>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</si>
  <si>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</si>
  <si>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</si>
  <si>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</si>
  <si>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</si>
  <si>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</si>
  <si>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</si>
  <si>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</si>
  <si>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</si>
  <si>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</si>
  <si>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</si>
  <si>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</si>
  <si>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</si>
  <si>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</si>
  <si>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</si>
  <si>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</si>
  <si>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</si>
  <si>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</si>
  <si>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</si>
  <si>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</si>
  <si>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</si>
  <si>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</si>
  <si>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</si>
  <si>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</si>
  <si>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</si>
  <si>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</si>
  <si>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</si>
  <si>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</si>
  <si>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</si>
  <si>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</si>
  <si>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</si>
  <si>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</si>
  <si>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</si>
  <si>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</si>
  <si>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</si>
  <si>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</si>
  <si>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</si>
  <si>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</si>
  <si>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</si>
  <si>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</si>
  <si>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</si>
  <si>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</si>
  <si>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</si>
  <si>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</si>
  <si>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</si>
  <si>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</si>
  <si>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</si>
  <si>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</si>
  <si>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</si>
  <si>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</si>
  <si>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</si>
  <si>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</si>
  <si>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</si>
  <si>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</si>
  <si>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</si>
  <si>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</si>
  <si>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</si>
  <si>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</si>
  <si>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</si>
  <si>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</si>
  <si>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</si>
  <si>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</si>
  <si>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</si>
  <si>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</si>
  <si>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</si>
  <si>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</si>
  <si>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</si>
  <si>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</si>
  <si>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</si>
  <si>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</si>
  <si>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</si>
  <si>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</si>
  <si>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</si>
  <si>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</si>
  <si>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</si>
  <si>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</si>
  <si>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</si>
  <si>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</si>
  <si>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</si>
  <si>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</si>
  <si>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</si>
  <si>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</si>
  <si>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</si>
  <si>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</si>
  <si>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</si>
  <si>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</si>
  <si>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</si>
  <si>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</si>
  <si>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</si>
  <si>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</si>
  <si>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</si>
  <si>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</si>
  <si>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</si>
  <si>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</si>
  <si>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</si>
  <si>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</si>
  <si>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</si>
  <si>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</si>
  <si>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</si>
  <si>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</si>
  <si>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</si>
  <si>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</si>
  <si>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</si>
  <si>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</si>
  <si>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</si>
  <si>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</si>
  <si>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</si>
  <si>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</si>
  <si>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</si>
  <si>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</si>
  <si>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</si>
  <si>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</si>
  <si>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</si>
  <si>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</si>
  <si>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</si>
  <si>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</si>
  <si>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</si>
  <si>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</si>
  <si>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</si>
  <si>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</si>
  <si>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</si>
  <si>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</si>
  <si>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</si>
  <si>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</si>
  <si>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</si>
  <si>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</si>
  <si>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</si>
  <si>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</si>
  <si>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</si>
  <si>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</si>
  <si>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</si>
  <si>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</si>
  <si>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</si>
  <si>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</si>
  <si>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</si>
  <si>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</si>
  <si>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</si>
  <si>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</si>
  <si>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</si>
  <si>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</si>
  <si>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</si>
  <si>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</si>
  <si>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</si>
  <si>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</si>
  <si>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</si>
  <si>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</si>
  <si>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</si>
  <si>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</si>
  <si>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</si>
  <si>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</si>
  <si>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</si>
  <si>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</si>
  <si>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</si>
  <si>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</si>
  <si>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</si>
  <si>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</si>
  <si>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</si>
  <si>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</si>
  <si>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</si>
  <si>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</si>
  <si>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</si>
  <si>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</si>
  <si>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</si>
  <si>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</si>
  <si>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</si>
  <si>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</si>
  <si>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</si>
  <si>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</si>
  <si>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</si>
  <si>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</si>
  <si>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</si>
  <si>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</si>
  <si>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</si>
  <si>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</si>
  <si>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</si>
  <si>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</si>
  <si>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</si>
  <si>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</si>
  <si>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</si>
  <si>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</si>
  <si>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</si>
  <si>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</si>
  <si>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</si>
  <si>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</si>
  <si>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</si>
  <si>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</si>
  <si>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</si>
  <si>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</si>
  <si>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</si>
  <si>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</si>
  <si>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</si>
  <si>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</si>
  <si>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</si>
  <si>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</si>
  <si>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</si>
  <si>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</si>
  <si>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</si>
  <si>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</si>
  <si>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</si>
  <si>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</si>
  <si>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</si>
  <si>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</si>
  <si>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</si>
  <si>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</si>
  <si>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</si>
  <si>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</si>
  <si>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</si>
  <si>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</si>
  <si>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</si>
  <si>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</si>
  <si>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</si>
  <si>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</si>
  <si>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</si>
  <si>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</si>
  <si>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</si>
  <si>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</si>
  <si>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</si>
  <si>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</si>
  <si>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</si>
  <si>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</si>
  <si>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</si>
  <si>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</si>
  <si>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</si>
  <si>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</si>
  <si>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</si>
  <si>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</si>
  <si>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</si>
  <si>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</si>
  <si>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</si>
  <si>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</si>
  <si>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</si>
  <si>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</si>
  <si>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</si>
  <si>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</si>
  <si>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</si>
  <si>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</si>
  <si>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</si>
  <si>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</si>
  <si>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</si>
  <si>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</si>
  <si>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</si>
  <si>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</si>
  <si>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</si>
  <si>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</si>
  <si>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</si>
  <si>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</si>
  <si>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</si>
  <si>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</si>
  <si>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</si>
  <si>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</si>
  <si>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</si>
  <si>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</si>
  <si>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</si>
  <si>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</si>
  <si>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</si>
  <si>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</si>
  <si>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</si>
  <si>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</si>
  <si>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</si>
  <si>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</si>
  <si>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</si>
  <si>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</si>
  <si>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</si>
  <si>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</si>
  <si>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</si>
  <si>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</si>
  <si>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</si>
  <si>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</si>
  <si>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</si>
  <si>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</si>
  <si>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Приложение № 3</t>
  </si>
  <si>
    <t>к Решению Комиссии по разработке ТП ОМС от 12.07.2017  № 5</t>
  </si>
  <si>
    <t>27.06.2017 №4</t>
  </si>
  <si>
    <t>31.03.2017 №3</t>
  </si>
  <si>
    <t>28.02.2017 №2</t>
  </si>
  <si>
    <t>28.12.2016 №14</t>
  </si>
  <si>
    <t>отклонения</t>
  </si>
  <si>
    <t>12.07.2017 №4</t>
  </si>
  <si>
    <t>с 01.01.2017</t>
  </si>
  <si>
    <t>КГБУЗ "Санаторий Анненские Воды" МЗ ХК</t>
  </si>
  <si>
    <t>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</si>
</sst>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0.0"/>
    <numFmt numFmtId="169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5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22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6" fillId="0" borderId="3" xfId="0" applyFont="1" applyFill="1" applyBorder="1"/>
    <xf numFmtId="0" fontId="7" fillId="0" borderId="4" xfId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/>
    </xf>
    <xf numFmtId="0" fontId="4" fillId="0" borderId="3" xfId="0" applyFont="1" applyFill="1" applyBorder="1"/>
    <xf numFmtId="0" fontId="15" fillId="0" borderId="9" xfId="0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41" fontId="10" fillId="0" borderId="6" xfId="1" applyNumberFormat="1" applyFont="1" applyFill="1" applyBorder="1" applyAlignment="1">
      <alignment horizontal="center" vertical="center" wrapText="1"/>
    </xf>
    <xf numFmtId="41" fontId="10" fillId="0" borderId="6" xfId="1" applyNumberFormat="1" applyFont="1" applyFill="1" applyBorder="1" applyAlignment="1">
      <alignment horizontal="right" vertical="center" wrapText="1"/>
    </xf>
    <xf numFmtId="165" fontId="16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6" fillId="0" borderId="4" xfId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 wrapText="1"/>
    </xf>
    <xf numFmtId="165" fontId="17" fillId="0" borderId="3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vertical="center" wrapText="1"/>
    </xf>
    <xf numFmtId="4" fontId="16" fillId="0" borderId="3" xfId="0" applyNumberFormat="1" applyFont="1" applyFill="1" applyBorder="1"/>
    <xf numFmtId="0" fontId="17" fillId="0" borderId="3" xfId="1" applyFont="1" applyFill="1" applyBorder="1" applyAlignment="1">
      <alignment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65" fontId="17" fillId="0" borderId="3" xfId="1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164" fontId="7" fillId="0" borderId="8" xfId="1" applyNumberFormat="1" applyFont="1" applyFill="1" applyBorder="1" applyAlignment="1">
      <alignment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167" fontId="7" fillId="0" borderId="4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 wrapText="1"/>
    </xf>
    <xf numFmtId="41" fontId="19" fillId="0" borderId="6" xfId="1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/>
    </xf>
    <xf numFmtId="2" fontId="24" fillId="0" borderId="4" xfId="0" applyNumberFormat="1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horizontal="center"/>
    </xf>
    <xf numFmtId="0" fontId="20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5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17" fillId="2" borderId="3" xfId="1" applyFont="1" applyFill="1" applyBorder="1" applyAlignment="1">
      <alignment vertical="center" wrapText="1"/>
    </xf>
    <xf numFmtId="164" fontId="17" fillId="2" borderId="3" xfId="1" applyNumberFormat="1" applyFont="1" applyFill="1" applyBorder="1" applyAlignment="1">
      <alignment horizontal="center" vertical="center" wrapText="1"/>
    </xf>
    <xf numFmtId="165" fontId="17" fillId="2" borderId="3" xfId="1" applyNumberFormat="1" applyFont="1" applyFill="1" applyBorder="1" applyAlignment="1">
      <alignment horizontal="center"/>
    </xf>
    <xf numFmtId="14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4" fontId="5" fillId="0" borderId="1" xfId="1" applyNumberFormat="1" applyFont="1" applyFill="1" applyBorder="1" applyAlignment="1">
      <alignment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10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164" fontId="11" fillId="0" borderId="8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14" fontId="20" fillId="2" borderId="6" xfId="0" applyNumberFormat="1" applyFont="1" applyFill="1" applyBorder="1" applyAlignment="1">
      <alignment horizontal="center"/>
    </xf>
    <xf numFmtId="14" fontId="20" fillId="2" borderId="4" xfId="0" applyNumberFormat="1" applyFont="1" applyFill="1" applyBorder="1" applyAlignment="1">
      <alignment horizontal="center"/>
    </xf>
    <xf numFmtId="14" fontId="20" fillId="2" borderId="3" xfId="0" applyNumberFormat="1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3" xfId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R370"/>
  <sheetViews>
    <sheetView tabSelected="1" view="pageBreakPreview" topLeftCell="A3" zoomScale="90" zoomScaleNormal="70" zoomScaleSheetLayoutView="90" workbookViewId="0">
      <pane xSplit="12" ySplit="11" topLeftCell="M92" activePane="bottomRight" state="frozen"/>
      <selection activeCell="A3" sqref="A3"/>
      <selection pane="topRight" activeCell="L3" sqref="L3"/>
      <selection pane="bottomLeft" activeCell="A11" sqref="A11"/>
      <selection pane="bottomRight" activeCell="BV17" sqref="BV17"/>
    </sheetView>
  </sheetViews>
  <sheetFormatPr defaultColWidth="9.140625" defaultRowHeight="15.75" x14ac:dyDescent="0.25"/>
  <cols>
    <col min="1" max="1" width="5" style="7" customWidth="1"/>
    <col min="2" max="2" width="10" style="7" customWidth="1"/>
    <col min="3" max="3" width="44.28515625" style="1" customWidth="1"/>
    <col min="4" max="4" width="11.140625" style="1" customWidth="1"/>
    <col min="5" max="5" width="10.85546875" style="1" customWidth="1"/>
    <col min="6" max="6" width="10.140625" style="2" customWidth="1"/>
    <col min="7" max="8" width="8.5703125" style="2" customWidth="1"/>
    <col min="9" max="12" width="4.85546875" style="2" customWidth="1"/>
    <col min="13" max="13" width="13.5703125" style="4" customWidth="1"/>
    <col min="14" max="14" width="16" style="4" customWidth="1"/>
    <col min="15" max="15" width="11.28515625" style="4" customWidth="1"/>
    <col min="16" max="16" width="15.5703125" style="4" customWidth="1"/>
    <col min="17" max="17" width="10.5703125" style="4" customWidth="1"/>
    <col min="18" max="18" width="19.140625" style="4" customWidth="1"/>
    <col min="19" max="19" width="10.7109375" style="4" customWidth="1"/>
    <col min="20" max="20" width="15.7109375" style="4" customWidth="1"/>
    <col min="21" max="21" width="11.42578125" style="4" customWidth="1"/>
    <col min="22" max="22" width="16.7109375" style="4" customWidth="1"/>
    <col min="23" max="23" width="10.5703125" style="4" customWidth="1"/>
    <col min="24" max="24" width="15.5703125" style="4" customWidth="1"/>
    <col min="25" max="25" width="10.42578125" style="4" customWidth="1"/>
    <col min="26" max="26" width="15.42578125" style="4" customWidth="1"/>
    <col min="27" max="27" width="12.140625" style="4" customWidth="1"/>
    <col min="28" max="28" width="15.5703125" style="4" customWidth="1"/>
    <col min="29" max="29" width="10.5703125" style="65" customWidth="1"/>
    <col min="30" max="30" width="15.28515625" style="4" customWidth="1"/>
    <col min="31" max="31" width="11.28515625" style="7" customWidth="1"/>
    <col min="32" max="32" width="15.42578125" style="7" customWidth="1"/>
    <col min="33" max="33" width="9" style="4" customWidth="1"/>
    <col min="34" max="34" width="16.140625" style="4" customWidth="1"/>
    <col min="35" max="35" width="11.28515625" style="7" customWidth="1"/>
    <col min="36" max="36" width="19" style="7" customWidth="1"/>
    <col min="37" max="37" width="11.85546875" style="4" customWidth="1"/>
    <col min="38" max="38" width="16.85546875" style="4" customWidth="1"/>
    <col min="39" max="39" width="11.140625" style="4" customWidth="1"/>
    <col min="40" max="40" width="15.85546875" style="4" customWidth="1"/>
    <col min="41" max="41" width="11.85546875" style="4" customWidth="1"/>
    <col min="42" max="42" width="16.28515625" style="4" customWidth="1"/>
    <col min="43" max="43" width="12" style="4" customWidth="1"/>
    <col min="44" max="44" width="14.85546875" style="4" customWidth="1"/>
    <col min="45" max="45" width="11.85546875" style="4" customWidth="1"/>
    <col min="46" max="46" width="16.5703125" style="4" customWidth="1"/>
    <col min="47" max="47" width="11.7109375" style="4" customWidth="1"/>
    <col min="48" max="48" width="14.42578125" style="4" customWidth="1"/>
    <col min="49" max="49" width="13.7109375" style="4" customWidth="1"/>
    <col min="50" max="50" width="14.140625" style="4" customWidth="1"/>
    <col min="51" max="51" width="10" style="4" customWidth="1"/>
    <col min="52" max="52" width="13.7109375" style="4" customWidth="1"/>
    <col min="53" max="53" width="11.5703125" style="4" customWidth="1"/>
    <col min="54" max="54" width="14.42578125" style="4" customWidth="1"/>
    <col min="55" max="55" width="12.140625" style="4" customWidth="1"/>
    <col min="56" max="56" width="14.7109375" style="4" customWidth="1"/>
    <col min="57" max="57" width="10.42578125" style="4" customWidth="1"/>
    <col min="58" max="58" width="13.7109375" style="4" customWidth="1"/>
    <col min="59" max="59" width="11.85546875" style="4" customWidth="1"/>
    <col min="60" max="60" width="16.85546875" style="4" customWidth="1"/>
    <col min="61" max="61" width="13.85546875" style="4" customWidth="1"/>
    <col min="62" max="62" width="17" style="4" customWidth="1"/>
    <col min="63" max="63" width="12.42578125" style="4" customWidth="1"/>
    <col min="64" max="64" width="14.5703125" style="4" customWidth="1"/>
    <col min="65" max="65" width="12.140625" style="4" customWidth="1"/>
    <col min="66" max="66" width="15.42578125" style="4" customWidth="1"/>
    <col min="67" max="67" width="11.28515625" style="4" customWidth="1"/>
    <col min="68" max="68" width="16.5703125" style="4" customWidth="1"/>
    <col min="69" max="69" width="11.140625" style="4" customWidth="1"/>
    <col min="70" max="70" width="15.140625" style="4" customWidth="1"/>
    <col min="71" max="71" width="11.28515625" style="4" customWidth="1"/>
    <col min="72" max="72" width="15" style="4" customWidth="1"/>
    <col min="73" max="73" width="12.42578125" style="4" customWidth="1"/>
    <col min="74" max="74" width="13.5703125" style="4" customWidth="1"/>
    <col min="75" max="75" width="11.140625" style="4" customWidth="1"/>
    <col min="76" max="76" width="14.140625" style="4" customWidth="1"/>
    <col min="77" max="77" width="11.85546875" style="4" customWidth="1"/>
    <col min="78" max="78" width="14.7109375" style="4" customWidth="1"/>
    <col min="79" max="79" width="11.28515625" style="4" customWidth="1"/>
    <col min="80" max="80" width="17.140625" style="4" customWidth="1"/>
    <col min="81" max="81" width="11.42578125" style="4" customWidth="1"/>
    <col min="82" max="82" width="15.140625" style="4" customWidth="1"/>
    <col min="83" max="83" width="12" style="4" customWidth="1"/>
    <col min="84" max="84" width="16.140625" style="4" customWidth="1"/>
    <col min="85" max="85" width="11.140625" style="4" customWidth="1"/>
    <col min="86" max="86" width="15.7109375" style="4" customWidth="1"/>
    <col min="87" max="87" width="12.42578125" style="4" customWidth="1"/>
    <col min="88" max="88" width="17.28515625" style="4" customWidth="1"/>
    <col min="89" max="89" width="11.28515625" style="4" customWidth="1"/>
    <col min="90" max="90" width="15.7109375" style="4" customWidth="1"/>
    <col min="91" max="91" width="10.5703125" style="4" customWidth="1"/>
    <col min="92" max="92" width="16.28515625" style="4" customWidth="1"/>
    <col min="93" max="93" width="11.28515625" style="4" customWidth="1"/>
    <col min="94" max="94" width="15.28515625" style="4" customWidth="1"/>
    <col min="95" max="95" width="11.28515625" style="4" customWidth="1"/>
    <col min="96" max="96" width="16.140625" style="4" customWidth="1"/>
    <col min="97" max="97" width="12" style="4" customWidth="1"/>
    <col min="98" max="98" width="16.85546875" style="4" customWidth="1"/>
    <col min="99" max="99" width="11.28515625" style="4" customWidth="1"/>
    <col min="100" max="100" width="15.5703125" style="4" customWidth="1"/>
    <col min="101" max="101" width="9.42578125" style="4" customWidth="1"/>
    <col min="102" max="102" width="14.140625" style="4" customWidth="1"/>
    <col min="103" max="103" width="11.42578125" style="4" customWidth="1"/>
    <col min="104" max="104" width="13.85546875" style="4" customWidth="1"/>
    <col min="105" max="105" width="10.85546875" style="4" customWidth="1"/>
    <col min="106" max="106" width="17" style="4" customWidth="1"/>
    <col min="107" max="107" width="9.28515625" style="4" customWidth="1"/>
    <col min="108" max="108" width="14.28515625" style="4" customWidth="1"/>
    <col min="109" max="109" width="9" style="4" customWidth="1"/>
    <col min="110" max="110" width="17.7109375" style="4" customWidth="1"/>
    <col min="111" max="111" width="11.85546875" style="4" customWidth="1"/>
    <col min="112" max="112" width="17.42578125" style="4" customWidth="1"/>
    <col min="113" max="113" width="9.140625" style="4" customWidth="1"/>
    <col min="114" max="114" width="16.140625" style="4" customWidth="1"/>
    <col min="115" max="115" width="13.5703125" style="4" customWidth="1"/>
    <col min="116" max="116" width="17" style="4" customWidth="1"/>
    <col min="117" max="117" width="11" style="4" customWidth="1"/>
    <col min="118" max="118" width="13.85546875" style="4" customWidth="1"/>
    <col min="119" max="119" width="13.85546875" style="6" customWidth="1"/>
    <col min="120" max="120" width="18.85546875" style="7" customWidth="1"/>
    <col min="121" max="121" width="13.28515625" style="7" hidden="1" customWidth="1"/>
    <col min="122" max="122" width="13.5703125" style="7" hidden="1" customWidth="1"/>
    <col min="123" max="123" width="0" style="7" hidden="1" customWidth="1"/>
    <col min="124" max="16384" width="9.140625" style="7"/>
  </cols>
  <sheetData>
    <row r="1" spans="1:122" ht="18.75" hidden="1" customHeight="1" x14ac:dyDescent="0.25">
      <c r="K1" s="3"/>
      <c r="L1" s="3"/>
      <c r="AC1" s="5"/>
      <c r="AD1" s="3"/>
      <c r="AE1" s="3"/>
      <c r="AF1" s="3"/>
      <c r="AI1" s="3"/>
      <c r="AJ1" s="3"/>
    </row>
    <row r="2" spans="1:122" ht="19.5" hidden="1" customHeight="1" x14ac:dyDescent="0.25">
      <c r="K2" s="8"/>
      <c r="L2" s="8"/>
      <c r="AC2" s="5"/>
      <c r="AD2" s="3"/>
      <c r="AE2" s="3"/>
      <c r="AF2" s="3"/>
      <c r="AI2" s="3"/>
      <c r="AJ2" s="3"/>
    </row>
    <row r="3" spans="1:122" ht="19.5" customHeight="1" x14ac:dyDescent="0.25">
      <c r="K3" s="8"/>
      <c r="L3" s="8"/>
      <c r="Q3" s="103" t="s">
        <v>492</v>
      </c>
      <c r="R3" s="103"/>
      <c r="S3" s="103"/>
      <c r="T3" s="7"/>
      <c r="U3" s="7"/>
      <c r="AC3" s="5"/>
      <c r="AD3" s="3"/>
      <c r="AE3" s="3"/>
      <c r="AF3" s="3"/>
      <c r="AI3" s="3"/>
      <c r="AJ3" s="3"/>
    </row>
    <row r="4" spans="1:122" ht="37.5" customHeight="1" x14ac:dyDescent="0.25">
      <c r="K4" s="8"/>
      <c r="L4" s="8"/>
      <c r="Q4" s="103" t="s">
        <v>493</v>
      </c>
      <c r="R4" s="103"/>
      <c r="S4" s="103"/>
      <c r="T4" s="7"/>
      <c r="U4" s="7"/>
      <c r="AC4" s="5"/>
      <c r="AD4" s="3"/>
      <c r="AE4" s="3"/>
      <c r="AF4" s="3"/>
      <c r="AI4" s="3"/>
      <c r="AJ4" s="3"/>
    </row>
    <row r="5" spans="1:122" ht="46.5" customHeight="1" x14ac:dyDescent="0.25">
      <c r="A5" s="109" t="s">
        <v>491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3"/>
      <c r="BI5" s="90"/>
      <c r="BJ5" s="90"/>
      <c r="BK5" s="90"/>
      <c r="BL5" s="90"/>
      <c r="BM5" s="3"/>
      <c r="BN5" s="3"/>
      <c r="BO5" s="3"/>
      <c r="BP5" s="3"/>
      <c r="BQ5" s="90"/>
      <c r="BR5" s="90"/>
      <c r="BS5" s="3"/>
      <c r="BT5" s="3"/>
      <c r="BU5" s="3"/>
      <c r="BV5" s="3"/>
      <c r="BW5" s="86"/>
      <c r="BX5" s="86"/>
      <c r="BY5" s="90"/>
      <c r="BZ5" s="90"/>
      <c r="CA5" s="3"/>
      <c r="CB5" s="3"/>
      <c r="CC5" s="90"/>
      <c r="CD5" s="90"/>
      <c r="CE5" s="90"/>
      <c r="CF5" s="90"/>
      <c r="CG5" s="90"/>
      <c r="CH5" s="90"/>
      <c r="CI5" s="90"/>
      <c r="CJ5" s="90"/>
      <c r="CK5" s="3"/>
      <c r="CL5" s="3"/>
      <c r="CM5" s="3"/>
      <c r="CN5" s="3"/>
      <c r="CO5" s="90"/>
      <c r="CP5" s="90"/>
      <c r="CQ5" s="3"/>
      <c r="CR5" s="3"/>
      <c r="CS5" s="3"/>
      <c r="CT5" s="3"/>
      <c r="CU5" s="3"/>
      <c r="CV5" s="3"/>
      <c r="CW5" s="3"/>
      <c r="CX5" s="3"/>
      <c r="CY5" s="3"/>
      <c r="CZ5" s="3"/>
      <c r="DA5" s="90"/>
      <c r="DB5" s="90"/>
      <c r="DC5" s="90"/>
      <c r="DD5" s="90"/>
      <c r="DE5" s="3"/>
      <c r="DF5" s="3"/>
      <c r="DG5" s="3"/>
      <c r="DH5" s="3"/>
      <c r="DI5" s="3"/>
      <c r="DJ5" s="3"/>
      <c r="DK5" s="10"/>
      <c r="DL5" s="86"/>
      <c r="DM5" s="86"/>
      <c r="DN5" s="86"/>
      <c r="DO5" s="87"/>
      <c r="DP5" s="88"/>
      <c r="DQ5" s="88"/>
      <c r="DR5" s="88"/>
    </row>
    <row r="6" spans="1:122" ht="21.75" customHeight="1" x14ac:dyDescent="0.25"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100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85"/>
      <c r="BI6" s="9"/>
      <c r="BJ6" s="9"/>
      <c r="BK6" s="9"/>
      <c r="BL6" s="9"/>
      <c r="BM6" s="85"/>
      <c r="BN6" s="85"/>
      <c r="BO6" s="85"/>
      <c r="BP6" s="85"/>
      <c r="BQ6" s="9"/>
      <c r="BR6" s="9"/>
      <c r="BS6" s="85"/>
      <c r="BT6" s="85"/>
      <c r="BU6" s="85"/>
      <c r="BV6" s="85"/>
      <c r="BW6" s="91"/>
      <c r="BX6" s="91"/>
      <c r="BY6" s="9"/>
      <c r="BZ6" s="9"/>
      <c r="CA6" s="85"/>
      <c r="CB6" s="85"/>
      <c r="CC6" s="9"/>
      <c r="CD6" s="9"/>
      <c r="CE6" s="9"/>
      <c r="CF6" s="9"/>
      <c r="CG6" s="9"/>
      <c r="CH6" s="9"/>
      <c r="CI6" s="9"/>
      <c r="CJ6" s="9"/>
      <c r="CK6" s="85"/>
      <c r="CL6" s="85"/>
      <c r="CM6" s="85"/>
      <c r="CN6" s="85"/>
      <c r="CO6" s="9"/>
      <c r="CP6" s="9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9"/>
      <c r="DB6" s="9"/>
      <c r="DC6" s="9"/>
      <c r="DD6" s="9"/>
      <c r="DE6" s="85"/>
      <c r="DF6" s="85"/>
      <c r="DG6" s="85"/>
      <c r="DH6" s="85"/>
      <c r="DI6" s="85"/>
      <c r="DJ6" s="85"/>
      <c r="DK6" s="92"/>
      <c r="DL6" s="91"/>
      <c r="DM6" s="91"/>
      <c r="DN6" s="91"/>
      <c r="DO6" s="93"/>
      <c r="DP6" s="94"/>
      <c r="DQ6" s="88"/>
      <c r="DR6" s="88"/>
    </row>
    <row r="7" spans="1:122" s="11" customFormat="1" ht="130.5" customHeight="1" x14ac:dyDescent="0.25">
      <c r="A7" s="123" t="s">
        <v>0</v>
      </c>
      <c r="B7" s="124" t="s">
        <v>1</v>
      </c>
      <c r="C7" s="126" t="s">
        <v>2</v>
      </c>
      <c r="D7" s="129" t="s">
        <v>3</v>
      </c>
      <c r="E7" s="129" t="s">
        <v>4</v>
      </c>
      <c r="F7" s="104" t="s">
        <v>5</v>
      </c>
      <c r="G7" s="104" t="s">
        <v>6</v>
      </c>
      <c r="H7" s="104" t="s">
        <v>7</v>
      </c>
      <c r="I7" s="107" t="s">
        <v>8</v>
      </c>
      <c r="J7" s="108"/>
      <c r="K7" s="108"/>
      <c r="L7" s="108"/>
      <c r="M7" s="101" t="s">
        <v>9</v>
      </c>
      <c r="N7" s="102"/>
      <c r="O7" s="101" t="s">
        <v>10</v>
      </c>
      <c r="P7" s="102"/>
      <c r="Q7" s="101" t="s">
        <v>11</v>
      </c>
      <c r="R7" s="102"/>
      <c r="S7" s="114" t="s">
        <v>12</v>
      </c>
      <c r="T7" s="114"/>
      <c r="U7" s="101" t="s">
        <v>13</v>
      </c>
      <c r="V7" s="102"/>
      <c r="W7" s="101" t="s">
        <v>14</v>
      </c>
      <c r="X7" s="102"/>
      <c r="Y7" s="101" t="s">
        <v>15</v>
      </c>
      <c r="Z7" s="102"/>
      <c r="AA7" s="101" t="s">
        <v>16</v>
      </c>
      <c r="AB7" s="102"/>
      <c r="AC7" s="101" t="s">
        <v>17</v>
      </c>
      <c r="AD7" s="102"/>
      <c r="AE7" s="101" t="s">
        <v>18</v>
      </c>
      <c r="AF7" s="102"/>
      <c r="AG7" s="101" t="s">
        <v>19</v>
      </c>
      <c r="AH7" s="102"/>
      <c r="AI7" s="101" t="s">
        <v>20</v>
      </c>
      <c r="AJ7" s="102"/>
      <c r="AK7" s="101" t="s">
        <v>21</v>
      </c>
      <c r="AL7" s="102"/>
      <c r="AM7" s="101" t="s">
        <v>22</v>
      </c>
      <c r="AN7" s="102"/>
      <c r="AO7" s="101" t="s">
        <v>23</v>
      </c>
      <c r="AP7" s="102"/>
      <c r="AQ7" s="101" t="s">
        <v>24</v>
      </c>
      <c r="AR7" s="102"/>
      <c r="AS7" s="101" t="s">
        <v>25</v>
      </c>
      <c r="AT7" s="102"/>
      <c r="AU7" s="114" t="s">
        <v>26</v>
      </c>
      <c r="AV7" s="114"/>
      <c r="AW7" s="114" t="s">
        <v>27</v>
      </c>
      <c r="AX7" s="114"/>
      <c r="AY7" s="101" t="s">
        <v>28</v>
      </c>
      <c r="AZ7" s="102"/>
      <c r="BA7" s="101" t="s">
        <v>29</v>
      </c>
      <c r="BB7" s="102"/>
      <c r="BC7" s="101" t="s">
        <v>30</v>
      </c>
      <c r="BD7" s="102"/>
      <c r="BE7" s="101" t="s">
        <v>31</v>
      </c>
      <c r="BF7" s="102"/>
      <c r="BG7" s="101" t="s">
        <v>32</v>
      </c>
      <c r="BH7" s="102"/>
      <c r="BI7" s="101" t="s">
        <v>33</v>
      </c>
      <c r="BJ7" s="102"/>
      <c r="BK7" s="101" t="s">
        <v>34</v>
      </c>
      <c r="BL7" s="102"/>
      <c r="BM7" s="101" t="s">
        <v>35</v>
      </c>
      <c r="BN7" s="102"/>
      <c r="BO7" s="101" t="s">
        <v>36</v>
      </c>
      <c r="BP7" s="102"/>
      <c r="BQ7" s="101" t="s">
        <v>37</v>
      </c>
      <c r="BR7" s="102"/>
      <c r="BS7" s="101" t="s">
        <v>38</v>
      </c>
      <c r="BT7" s="102"/>
      <c r="BU7" s="101" t="s">
        <v>39</v>
      </c>
      <c r="BV7" s="102"/>
      <c r="BW7" s="114" t="s">
        <v>501</v>
      </c>
      <c r="BX7" s="114"/>
      <c r="BY7" s="101" t="s">
        <v>40</v>
      </c>
      <c r="BZ7" s="102"/>
      <c r="CA7" s="101" t="s">
        <v>41</v>
      </c>
      <c r="CB7" s="102"/>
      <c r="CC7" s="101" t="s">
        <v>42</v>
      </c>
      <c r="CD7" s="102"/>
      <c r="CE7" s="101" t="s">
        <v>43</v>
      </c>
      <c r="CF7" s="102"/>
      <c r="CG7" s="101" t="s">
        <v>44</v>
      </c>
      <c r="CH7" s="102"/>
      <c r="CI7" s="101" t="s">
        <v>45</v>
      </c>
      <c r="CJ7" s="102"/>
      <c r="CK7" s="101" t="s">
        <v>46</v>
      </c>
      <c r="CL7" s="102"/>
      <c r="CM7" s="101" t="s">
        <v>47</v>
      </c>
      <c r="CN7" s="102"/>
      <c r="CO7" s="101" t="s">
        <v>48</v>
      </c>
      <c r="CP7" s="102"/>
      <c r="CQ7" s="101" t="s">
        <v>49</v>
      </c>
      <c r="CR7" s="102"/>
      <c r="CS7" s="101" t="s">
        <v>50</v>
      </c>
      <c r="CT7" s="102"/>
      <c r="CU7" s="101" t="s">
        <v>51</v>
      </c>
      <c r="CV7" s="102"/>
      <c r="CW7" s="101" t="s">
        <v>52</v>
      </c>
      <c r="CX7" s="102"/>
      <c r="CY7" s="101" t="s">
        <v>53</v>
      </c>
      <c r="CZ7" s="102"/>
      <c r="DA7" s="101" t="s">
        <v>54</v>
      </c>
      <c r="DB7" s="102"/>
      <c r="DC7" s="101" t="s">
        <v>55</v>
      </c>
      <c r="DD7" s="102"/>
      <c r="DE7" s="101" t="s">
        <v>56</v>
      </c>
      <c r="DF7" s="102"/>
      <c r="DG7" s="101" t="s">
        <v>57</v>
      </c>
      <c r="DH7" s="102"/>
      <c r="DI7" s="101" t="s">
        <v>58</v>
      </c>
      <c r="DJ7" s="102"/>
      <c r="DK7" s="101" t="s">
        <v>59</v>
      </c>
      <c r="DL7" s="102"/>
      <c r="DM7" s="101" t="s">
        <v>60</v>
      </c>
      <c r="DN7" s="115"/>
      <c r="DO7" s="114" t="s">
        <v>61</v>
      </c>
      <c r="DP7" s="114"/>
      <c r="DQ7" s="11" t="s">
        <v>502</v>
      </c>
    </row>
    <row r="8" spans="1:122" s="11" customFormat="1" ht="23.25" customHeight="1" x14ac:dyDescent="0.25">
      <c r="A8" s="123"/>
      <c r="B8" s="124"/>
      <c r="C8" s="127"/>
      <c r="D8" s="130"/>
      <c r="E8" s="130"/>
      <c r="F8" s="105"/>
      <c r="G8" s="105"/>
      <c r="H8" s="105"/>
      <c r="I8" s="110" t="s">
        <v>500</v>
      </c>
      <c r="J8" s="111"/>
      <c r="K8" s="111"/>
      <c r="L8" s="111"/>
      <c r="M8" s="112" t="s">
        <v>62</v>
      </c>
      <c r="N8" s="113"/>
      <c r="O8" s="112" t="s">
        <v>63</v>
      </c>
      <c r="P8" s="113"/>
      <c r="Q8" s="112" t="s">
        <v>64</v>
      </c>
      <c r="R8" s="113"/>
      <c r="S8" s="112" t="s">
        <v>65</v>
      </c>
      <c r="T8" s="113"/>
      <c r="U8" s="112" t="s">
        <v>66</v>
      </c>
      <c r="V8" s="113"/>
      <c r="W8" s="112" t="s">
        <v>67</v>
      </c>
      <c r="X8" s="113"/>
      <c r="Y8" s="112" t="s">
        <v>68</v>
      </c>
      <c r="Z8" s="113"/>
      <c r="AA8" s="112" t="s">
        <v>69</v>
      </c>
      <c r="AB8" s="113"/>
      <c r="AC8" s="112" t="s">
        <v>70</v>
      </c>
      <c r="AD8" s="113"/>
      <c r="AE8" s="112" t="s">
        <v>71</v>
      </c>
      <c r="AF8" s="113"/>
      <c r="AG8" s="112" t="s">
        <v>72</v>
      </c>
      <c r="AH8" s="113"/>
      <c r="AI8" s="112" t="s">
        <v>73</v>
      </c>
      <c r="AJ8" s="113"/>
      <c r="AK8" s="112" t="s">
        <v>74</v>
      </c>
      <c r="AL8" s="113"/>
      <c r="AM8" s="112" t="s">
        <v>75</v>
      </c>
      <c r="AN8" s="113"/>
      <c r="AO8" s="112" t="s">
        <v>76</v>
      </c>
      <c r="AP8" s="113"/>
      <c r="AQ8" s="112" t="s">
        <v>77</v>
      </c>
      <c r="AR8" s="113"/>
      <c r="AS8" s="112" t="s">
        <v>78</v>
      </c>
      <c r="AT8" s="113"/>
      <c r="AU8" s="112" t="s">
        <v>79</v>
      </c>
      <c r="AV8" s="113"/>
      <c r="AW8" s="112" t="s">
        <v>80</v>
      </c>
      <c r="AX8" s="113"/>
      <c r="AY8" s="112" t="s">
        <v>81</v>
      </c>
      <c r="AZ8" s="113"/>
      <c r="BA8" s="112" t="s">
        <v>82</v>
      </c>
      <c r="BB8" s="113"/>
      <c r="BC8" s="112" t="s">
        <v>83</v>
      </c>
      <c r="BD8" s="113"/>
      <c r="BE8" s="112" t="s">
        <v>84</v>
      </c>
      <c r="BF8" s="113"/>
      <c r="BG8" s="112" t="s">
        <v>85</v>
      </c>
      <c r="BH8" s="113"/>
      <c r="BI8" s="112" t="s">
        <v>86</v>
      </c>
      <c r="BJ8" s="113"/>
      <c r="BK8" s="112" t="s">
        <v>87</v>
      </c>
      <c r="BL8" s="113"/>
      <c r="BM8" s="112" t="s">
        <v>88</v>
      </c>
      <c r="BN8" s="113"/>
      <c r="BO8" s="112" t="s">
        <v>89</v>
      </c>
      <c r="BP8" s="113"/>
      <c r="BQ8" s="112" t="s">
        <v>90</v>
      </c>
      <c r="BR8" s="113"/>
      <c r="BS8" s="112" t="s">
        <v>91</v>
      </c>
      <c r="BT8" s="113"/>
      <c r="BU8" s="112" t="s">
        <v>92</v>
      </c>
      <c r="BV8" s="113"/>
      <c r="BW8" s="112" t="s">
        <v>93</v>
      </c>
      <c r="BX8" s="113"/>
      <c r="BY8" s="112" t="s">
        <v>94</v>
      </c>
      <c r="BZ8" s="113"/>
      <c r="CA8" s="112" t="s">
        <v>95</v>
      </c>
      <c r="CB8" s="113"/>
      <c r="CC8" s="112" t="s">
        <v>96</v>
      </c>
      <c r="CD8" s="113"/>
      <c r="CE8" s="118" t="s">
        <v>97</v>
      </c>
      <c r="CF8" s="113"/>
      <c r="CG8" s="112" t="s">
        <v>98</v>
      </c>
      <c r="CH8" s="113"/>
      <c r="CI8" s="112" t="s">
        <v>99</v>
      </c>
      <c r="CJ8" s="113"/>
      <c r="CK8" s="112" t="s">
        <v>100</v>
      </c>
      <c r="CL8" s="113"/>
      <c r="CM8" s="112" t="s">
        <v>101</v>
      </c>
      <c r="CN8" s="113"/>
      <c r="CO8" s="112" t="s">
        <v>102</v>
      </c>
      <c r="CP8" s="113"/>
      <c r="CQ8" s="112" t="s">
        <v>103</v>
      </c>
      <c r="CR8" s="113"/>
      <c r="CS8" s="112" t="s">
        <v>104</v>
      </c>
      <c r="CT8" s="113"/>
      <c r="CU8" s="112" t="s">
        <v>105</v>
      </c>
      <c r="CV8" s="113"/>
      <c r="CW8" s="112" t="s">
        <v>106</v>
      </c>
      <c r="CX8" s="113"/>
      <c r="CY8" s="112" t="s">
        <v>107</v>
      </c>
      <c r="CZ8" s="113"/>
      <c r="DA8" s="112" t="s">
        <v>108</v>
      </c>
      <c r="DB8" s="113"/>
      <c r="DC8" s="112" t="s">
        <v>109</v>
      </c>
      <c r="DD8" s="113"/>
      <c r="DE8" s="112" t="s">
        <v>110</v>
      </c>
      <c r="DF8" s="113"/>
      <c r="DG8" s="112" t="s">
        <v>111</v>
      </c>
      <c r="DH8" s="113"/>
      <c r="DI8" s="112" t="s">
        <v>112</v>
      </c>
      <c r="DJ8" s="113"/>
      <c r="DK8" s="112" t="s">
        <v>113</v>
      </c>
      <c r="DL8" s="113"/>
      <c r="DM8" s="12"/>
      <c r="DN8" s="12"/>
      <c r="DO8" s="13"/>
      <c r="DP8" s="14"/>
    </row>
    <row r="9" spans="1:122" s="11" customFormat="1" ht="13.5" customHeight="1" x14ac:dyDescent="0.25">
      <c r="A9" s="123"/>
      <c r="B9" s="124"/>
      <c r="C9" s="127"/>
      <c r="D9" s="130"/>
      <c r="E9" s="130"/>
      <c r="F9" s="105"/>
      <c r="G9" s="105"/>
      <c r="H9" s="105"/>
      <c r="I9" s="116" t="s">
        <v>114</v>
      </c>
      <c r="J9" s="116" t="s">
        <v>115</v>
      </c>
      <c r="K9" s="116" t="s">
        <v>116</v>
      </c>
      <c r="L9" s="116" t="s">
        <v>117</v>
      </c>
      <c r="M9" s="101" t="s">
        <v>118</v>
      </c>
      <c r="N9" s="102"/>
      <c r="O9" s="101" t="s">
        <v>118</v>
      </c>
      <c r="P9" s="102"/>
      <c r="Q9" s="101" t="s">
        <v>118</v>
      </c>
      <c r="R9" s="102"/>
      <c r="S9" s="101" t="s">
        <v>119</v>
      </c>
      <c r="T9" s="102"/>
      <c r="U9" s="101" t="s">
        <v>120</v>
      </c>
      <c r="V9" s="102"/>
      <c r="W9" s="101" t="s">
        <v>118</v>
      </c>
      <c r="X9" s="102"/>
      <c r="Y9" s="101" t="s">
        <v>118</v>
      </c>
      <c r="Z9" s="102"/>
      <c r="AA9" s="101" t="s">
        <v>121</v>
      </c>
      <c r="AB9" s="102"/>
      <c r="AC9" s="101" t="s">
        <v>121</v>
      </c>
      <c r="AD9" s="102"/>
      <c r="AE9" s="101" t="s">
        <v>118</v>
      </c>
      <c r="AF9" s="102"/>
      <c r="AG9" s="101" t="s">
        <v>122</v>
      </c>
      <c r="AH9" s="102"/>
      <c r="AI9" s="101" t="s">
        <v>122</v>
      </c>
      <c r="AJ9" s="102"/>
      <c r="AK9" s="101" t="s">
        <v>119</v>
      </c>
      <c r="AL9" s="102"/>
      <c r="AM9" s="101" t="s">
        <v>123</v>
      </c>
      <c r="AN9" s="102"/>
      <c r="AO9" s="101" t="s">
        <v>124</v>
      </c>
      <c r="AP9" s="102"/>
      <c r="AQ9" s="101" t="s">
        <v>123</v>
      </c>
      <c r="AR9" s="102"/>
      <c r="AS9" s="101" t="s">
        <v>119</v>
      </c>
      <c r="AT9" s="102"/>
      <c r="AU9" s="101" t="s">
        <v>124</v>
      </c>
      <c r="AV9" s="102"/>
      <c r="AW9" s="101" t="s">
        <v>124</v>
      </c>
      <c r="AX9" s="102"/>
      <c r="AY9" s="101" t="s">
        <v>125</v>
      </c>
      <c r="AZ9" s="102"/>
      <c r="BA9" s="101" t="s">
        <v>123</v>
      </c>
      <c r="BB9" s="102"/>
      <c r="BC9" s="101" t="s">
        <v>123</v>
      </c>
      <c r="BD9" s="102"/>
      <c r="BE9" s="101" t="s">
        <v>123</v>
      </c>
      <c r="BF9" s="102"/>
      <c r="BG9" s="101" t="s">
        <v>122</v>
      </c>
      <c r="BH9" s="102"/>
      <c r="BI9" s="101" t="s">
        <v>120</v>
      </c>
      <c r="BJ9" s="102"/>
      <c r="BK9" s="101" t="s">
        <v>123</v>
      </c>
      <c r="BL9" s="102"/>
      <c r="BM9" s="101" t="s">
        <v>124</v>
      </c>
      <c r="BN9" s="102"/>
      <c r="BO9" s="101" t="s">
        <v>126</v>
      </c>
      <c r="BP9" s="102"/>
      <c r="BQ9" s="101" t="s">
        <v>124</v>
      </c>
      <c r="BR9" s="102"/>
      <c r="BS9" s="101" t="s">
        <v>127</v>
      </c>
      <c r="BT9" s="102"/>
      <c r="BU9" s="101" t="s">
        <v>124</v>
      </c>
      <c r="BV9" s="102"/>
      <c r="BW9" s="101" t="s">
        <v>122</v>
      </c>
      <c r="BX9" s="102"/>
      <c r="BY9" s="101" t="s">
        <v>126</v>
      </c>
      <c r="BZ9" s="102"/>
      <c r="CA9" s="101" t="s">
        <v>124</v>
      </c>
      <c r="CB9" s="102"/>
      <c r="CC9" s="101" t="s">
        <v>123</v>
      </c>
      <c r="CD9" s="102"/>
      <c r="CE9" s="101" t="s">
        <v>127</v>
      </c>
      <c r="CF9" s="102"/>
      <c r="CG9" s="101" t="s">
        <v>127</v>
      </c>
      <c r="CH9" s="102"/>
      <c r="CI9" s="101" t="s">
        <v>125</v>
      </c>
      <c r="CJ9" s="102"/>
      <c r="CK9" s="101" t="s">
        <v>123</v>
      </c>
      <c r="CL9" s="102"/>
      <c r="CM9" s="101" t="s">
        <v>128</v>
      </c>
      <c r="CN9" s="102"/>
      <c r="CO9" s="101" t="s">
        <v>126</v>
      </c>
      <c r="CP9" s="102"/>
      <c r="CQ9" s="101" t="s">
        <v>129</v>
      </c>
      <c r="CR9" s="102"/>
      <c r="CS9" s="101" t="s">
        <v>129</v>
      </c>
      <c r="CT9" s="102"/>
      <c r="CU9" s="101" t="s">
        <v>129</v>
      </c>
      <c r="CV9" s="102"/>
      <c r="CW9" s="101" t="s">
        <v>129</v>
      </c>
      <c r="CX9" s="102"/>
      <c r="CY9" s="101" t="s">
        <v>129</v>
      </c>
      <c r="CZ9" s="102"/>
      <c r="DA9" s="101" t="s">
        <v>126</v>
      </c>
      <c r="DB9" s="102"/>
      <c r="DC9" s="101" t="s">
        <v>129</v>
      </c>
      <c r="DD9" s="102"/>
      <c r="DE9" s="101" t="s">
        <v>130</v>
      </c>
      <c r="DF9" s="102"/>
      <c r="DG9" s="101" t="s">
        <v>131</v>
      </c>
      <c r="DH9" s="102"/>
      <c r="DI9" s="101" t="s">
        <v>130</v>
      </c>
      <c r="DJ9" s="102"/>
      <c r="DK9" s="101" t="s">
        <v>131</v>
      </c>
      <c r="DL9" s="102"/>
      <c r="DM9" s="66"/>
      <c r="DN9" s="66"/>
      <c r="DO9" s="13"/>
      <c r="DP9" s="14"/>
    </row>
    <row r="10" spans="1:122" s="18" customFormat="1" ht="34.5" customHeight="1" x14ac:dyDescent="0.2">
      <c r="A10" s="123"/>
      <c r="B10" s="125"/>
      <c r="C10" s="128"/>
      <c r="D10" s="131"/>
      <c r="E10" s="131"/>
      <c r="F10" s="106"/>
      <c r="G10" s="106"/>
      <c r="H10" s="106"/>
      <c r="I10" s="117"/>
      <c r="J10" s="117"/>
      <c r="K10" s="117"/>
      <c r="L10" s="117"/>
      <c r="M10" s="15" t="s">
        <v>132</v>
      </c>
      <c r="N10" s="15" t="s">
        <v>133</v>
      </c>
      <c r="O10" s="15" t="s">
        <v>134</v>
      </c>
      <c r="P10" s="15" t="s">
        <v>133</v>
      </c>
      <c r="Q10" s="15" t="s">
        <v>134</v>
      </c>
      <c r="R10" s="15" t="s">
        <v>133</v>
      </c>
      <c r="S10" s="16" t="s">
        <v>134</v>
      </c>
      <c r="T10" s="16" t="s">
        <v>133</v>
      </c>
      <c r="U10" s="15" t="s">
        <v>134</v>
      </c>
      <c r="V10" s="15" t="s">
        <v>133</v>
      </c>
      <c r="W10" s="15" t="s">
        <v>134</v>
      </c>
      <c r="X10" s="15" t="s">
        <v>133</v>
      </c>
      <c r="Y10" s="15" t="s">
        <v>134</v>
      </c>
      <c r="Z10" s="15" t="s">
        <v>133</v>
      </c>
      <c r="AA10" s="15" t="s">
        <v>134</v>
      </c>
      <c r="AB10" s="15" t="s">
        <v>133</v>
      </c>
      <c r="AC10" s="15" t="s">
        <v>134</v>
      </c>
      <c r="AD10" s="15" t="s">
        <v>133</v>
      </c>
      <c r="AE10" s="15" t="s">
        <v>134</v>
      </c>
      <c r="AF10" s="15" t="s">
        <v>133</v>
      </c>
      <c r="AG10" s="15" t="s">
        <v>134</v>
      </c>
      <c r="AH10" s="15" t="s">
        <v>133</v>
      </c>
      <c r="AI10" s="15" t="s">
        <v>134</v>
      </c>
      <c r="AJ10" s="15" t="s">
        <v>133</v>
      </c>
      <c r="AK10" s="15" t="s">
        <v>134</v>
      </c>
      <c r="AL10" s="15" t="s">
        <v>133</v>
      </c>
      <c r="AM10" s="15" t="s">
        <v>134</v>
      </c>
      <c r="AN10" s="15" t="s">
        <v>133</v>
      </c>
      <c r="AO10" s="15" t="s">
        <v>134</v>
      </c>
      <c r="AP10" s="15" t="s">
        <v>133</v>
      </c>
      <c r="AQ10" s="15" t="s">
        <v>134</v>
      </c>
      <c r="AR10" s="15" t="s">
        <v>133</v>
      </c>
      <c r="AS10" s="15" t="s">
        <v>134</v>
      </c>
      <c r="AT10" s="15" t="s">
        <v>133</v>
      </c>
      <c r="AU10" s="16" t="s">
        <v>134</v>
      </c>
      <c r="AV10" s="16" t="s">
        <v>133</v>
      </c>
      <c r="AW10" s="16" t="s">
        <v>134</v>
      </c>
      <c r="AX10" s="16" t="s">
        <v>133</v>
      </c>
      <c r="AY10" s="15" t="s">
        <v>134</v>
      </c>
      <c r="AZ10" s="15" t="s">
        <v>133</v>
      </c>
      <c r="BA10" s="15" t="s">
        <v>134</v>
      </c>
      <c r="BB10" s="15" t="s">
        <v>133</v>
      </c>
      <c r="BC10" s="15" t="s">
        <v>134</v>
      </c>
      <c r="BD10" s="15" t="s">
        <v>133</v>
      </c>
      <c r="BE10" s="15" t="s">
        <v>134</v>
      </c>
      <c r="BF10" s="15" t="s">
        <v>133</v>
      </c>
      <c r="BG10" s="15" t="s">
        <v>134</v>
      </c>
      <c r="BH10" s="15" t="s">
        <v>133</v>
      </c>
      <c r="BI10" s="15" t="s">
        <v>134</v>
      </c>
      <c r="BJ10" s="15" t="s">
        <v>133</v>
      </c>
      <c r="BK10" s="15" t="s">
        <v>134</v>
      </c>
      <c r="BL10" s="15" t="s">
        <v>133</v>
      </c>
      <c r="BM10" s="15" t="s">
        <v>134</v>
      </c>
      <c r="BN10" s="15" t="s">
        <v>133</v>
      </c>
      <c r="BO10" s="15" t="s">
        <v>134</v>
      </c>
      <c r="BP10" s="15" t="s">
        <v>133</v>
      </c>
      <c r="BQ10" s="15" t="s">
        <v>134</v>
      </c>
      <c r="BR10" s="15" t="s">
        <v>133</v>
      </c>
      <c r="BS10" s="15" t="s">
        <v>134</v>
      </c>
      <c r="BT10" s="15" t="s">
        <v>133</v>
      </c>
      <c r="BU10" s="15" t="s">
        <v>134</v>
      </c>
      <c r="BV10" s="15" t="s">
        <v>133</v>
      </c>
      <c r="BW10" s="16" t="s">
        <v>134</v>
      </c>
      <c r="BX10" s="16" t="s">
        <v>133</v>
      </c>
      <c r="BY10" s="15" t="s">
        <v>134</v>
      </c>
      <c r="BZ10" s="15" t="s">
        <v>133</v>
      </c>
      <c r="CA10" s="15" t="s">
        <v>134</v>
      </c>
      <c r="CB10" s="15" t="s">
        <v>133</v>
      </c>
      <c r="CC10" s="15" t="s">
        <v>134</v>
      </c>
      <c r="CD10" s="15" t="s">
        <v>133</v>
      </c>
      <c r="CE10" s="15" t="s">
        <v>134</v>
      </c>
      <c r="CF10" s="15" t="s">
        <v>133</v>
      </c>
      <c r="CG10" s="15" t="s">
        <v>134</v>
      </c>
      <c r="CH10" s="15" t="s">
        <v>133</v>
      </c>
      <c r="CI10" s="15" t="s">
        <v>135</v>
      </c>
      <c r="CJ10" s="15" t="s">
        <v>133</v>
      </c>
      <c r="CK10" s="15" t="s">
        <v>135</v>
      </c>
      <c r="CL10" s="15" t="s">
        <v>133</v>
      </c>
      <c r="CM10" s="15" t="s">
        <v>135</v>
      </c>
      <c r="CN10" s="15" t="s">
        <v>133</v>
      </c>
      <c r="CO10" s="15" t="s">
        <v>135</v>
      </c>
      <c r="CP10" s="15" t="s">
        <v>133</v>
      </c>
      <c r="CQ10" s="15" t="s">
        <v>135</v>
      </c>
      <c r="CR10" s="15" t="s">
        <v>133</v>
      </c>
      <c r="CS10" s="15" t="s">
        <v>135</v>
      </c>
      <c r="CT10" s="15" t="s">
        <v>133</v>
      </c>
      <c r="CU10" s="15" t="s">
        <v>135</v>
      </c>
      <c r="CV10" s="15" t="s">
        <v>133</v>
      </c>
      <c r="CW10" s="15" t="s">
        <v>135</v>
      </c>
      <c r="CX10" s="15" t="s">
        <v>133</v>
      </c>
      <c r="CY10" s="15" t="s">
        <v>135</v>
      </c>
      <c r="CZ10" s="15" t="s">
        <v>133</v>
      </c>
      <c r="DA10" s="15" t="s">
        <v>135</v>
      </c>
      <c r="DB10" s="15" t="s">
        <v>133</v>
      </c>
      <c r="DC10" s="15" t="s">
        <v>135</v>
      </c>
      <c r="DD10" s="15" t="s">
        <v>133</v>
      </c>
      <c r="DE10" s="15" t="s">
        <v>135</v>
      </c>
      <c r="DF10" s="15" t="s">
        <v>133</v>
      </c>
      <c r="DG10" s="15" t="s">
        <v>135</v>
      </c>
      <c r="DH10" s="15" t="s">
        <v>133</v>
      </c>
      <c r="DI10" s="15" t="s">
        <v>135</v>
      </c>
      <c r="DJ10" s="15" t="s">
        <v>133</v>
      </c>
      <c r="DK10" s="15" t="s">
        <v>135</v>
      </c>
      <c r="DL10" s="15" t="s">
        <v>133</v>
      </c>
      <c r="DM10" s="17" t="s">
        <v>134</v>
      </c>
      <c r="DN10" s="15" t="s">
        <v>133</v>
      </c>
      <c r="DO10" s="17" t="s">
        <v>134</v>
      </c>
      <c r="DP10" s="16" t="s">
        <v>133</v>
      </c>
    </row>
    <row r="11" spans="1:122" s="11" customFormat="1" ht="20.25" customHeight="1" x14ac:dyDescent="0.25">
      <c r="A11" s="19"/>
      <c r="B11" s="30"/>
      <c r="C11" s="20" t="s">
        <v>136</v>
      </c>
      <c r="D11" s="21"/>
      <c r="E11" s="22"/>
      <c r="F11" s="23"/>
      <c r="G11" s="23"/>
      <c r="H11" s="24"/>
      <c r="I11" s="25"/>
      <c r="J11" s="25"/>
      <c r="K11" s="25"/>
      <c r="L11" s="25"/>
      <c r="M11" s="26"/>
      <c r="N11" s="27">
        <v>1.01</v>
      </c>
      <c r="O11" s="27"/>
      <c r="P11" s="27">
        <v>1.01</v>
      </c>
      <c r="Q11" s="27"/>
      <c r="R11" s="27">
        <v>1.01</v>
      </c>
      <c r="S11" s="27"/>
      <c r="T11" s="27">
        <v>0.995</v>
      </c>
      <c r="U11" s="27"/>
      <c r="V11" s="27">
        <v>1.0269999999999999</v>
      </c>
      <c r="W11" s="27"/>
      <c r="X11" s="27">
        <v>1.01</v>
      </c>
      <c r="Y11" s="27"/>
      <c r="Z11" s="27">
        <v>1.01</v>
      </c>
      <c r="AA11" s="27"/>
      <c r="AB11" s="27">
        <v>1.25</v>
      </c>
      <c r="AC11" s="27"/>
      <c r="AD11" s="27">
        <v>1.25</v>
      </c>
      <c r="AE11" s="27"/>
      <c r="AF11" s="27">
        <v>1.01</v>
      </c>
      <c r="AG11" s="27"/>
      <c r="AH11" s="27">
        <v>0.91</v>
      </c>
      <c r="AI11" s="27"/>
      <c r="AJ11" s="27">
        <v>0.91</v>
      </c>
      <c r="AK11" s="27"/>
      <c r="AL11" s="27">
        <v>0.995</v>
      </c>
      <c r="AM11" s="27"/>
      <c r="AN11" s="27">
        <v>1.016</v>
      </c>
      <c r="AO11" s="27"/>
      <c r="AP11" s="27">
        <v>0.91</v>
      </c>
      <c r="AQ11" s="27"/>
      <c r="AR11" s="27">
        <v>1.016</v>
      </c>
      <c r="AS11" s="27"/>
      <c r="AT11" s="27">
        <v>0.995</v>
      </c>
      <c r="AU11" s="27"/>
      <c r="AV11" s="27">
        <v>0.91</v>
      </c>
      <c r="AW11" s="27"/>
      <c r="AX11" s="27">
        <v>0.91</v>
      </c>
      <c r="AY11" s="27"/>
      <c r="AZ11" s="27">
        <v>0.995</v>
      </c>
      <c r="BA11" s="27"/>
      <c r="BB11" s="27">
        <v>1.016</v>
      </c>
      <c r="BC11" s="27"/>
      <c r="BD11" s="27">
        <v>1.016</v>
      </c>
      <c r="BE11" s="27"/>
      <c r="BF11" s="27">
        <v>1.016</v>
      </c>
      <c r="BG11" s="27"/>
      <c r="BH11" s="27">
        <v>0.91</v>
      </c>
      <c r="BI11" s="27"/>
      <c r="BJ11" s="27">
        <v>1.0269999999999999</v>
      </c>
      <c r="BK11" s="27"/>
      <c r="BL11" s="27">
        <v>1.016</v>
      </c>
      <c r="BM11" s="27"/>
      <c r="BN11" s="27">
        <v>0.91</v>
      </c>
      <c r="BO11" s="27"/>
      <c r="BP11" s="27">
        <v>1.1299999999999999</v>
      </c>
      <c r="BQ11" s="27"/>
      <c r="BR11" s="27">
        <v>0.91</v>
      </c>
      <c r="BS11" s="27"/>
      <c r="BT11" s="27">
        <v>0.754</v>
      </c>
      <c r="BU11" s="27"/>
      <c r="BV11" s="27">
        <v>0.91</v>
      </c>
      <c r="BW11" s="27"/>
      <c r="BX11" s="27">
        <v>0.91</v>
      </c>
      <c r="BY11" s="27"/>
      <c r="BZ11" s="27">
        <v>1.1299999999999999</v>
      </c>
      <c r="CA11" s="27"/>
      <c r="CB11" s="27">
        <v>0.91</v>
      </c>
      <c r="CC11" s="27"/>
      <c r="CD11" s="27">
        <v>1.016</v>
      </c>
      <c r="CE11" s="27"/>
      <c r="CF11" s="27">
        <v>0.754</v>
      </c>
      <c r="CG11" s="27"/>
      <c r="CH11" s="27">
        <v>0.754</v>
      </c>
      <c r="CI11" s="27"/>
      <c r="CJ11" s="27">
        <v>0.995</v>
      </c>
      <c r="CK11" s="27"/>
      <c r="CL11" s="27">
        <v>0.995</v>
      </c>
      <c r="CM11" s="27"/>
      <c r="CN11" s="27">
        <v>1.119</v>
      </c>
      <c r="CO11" s="27"/>
      <c r="CP11" s="27">
        <v>1.1299999999999999</v>
      </c>
      <c r="CQ11" s="27"/>
      <c r="CR11" s="27">
        <v>1.1140000000000001</v>
      </c>
      <c r="CS11" s="27"/>
      <c r="CT11" s="27">
        <v>1.1140000000000001</v>
      </c>
      <c r="CU11" s="27"/>
      <c r="CV11" s="27">
        <v>1.119</v>
      </c>
      <c r="CW11" s="27"/>
      <c r="CX11" s="27">
        <v>1.1140000000000001</v>
      </c>
      <c r="CY11" s="27"/>
      <c r="CZ11" s="27">
        <v>1.119</v>
      </c>
      <c r="DA11" s="27"/>
      <c r="DB11" s="27">
        <v>1.1299999999999999</v>
      </c>
      <c r="DC11" s="27"/>
      <c r="DD11" s="27">
        <v>1.1140000000000001</v>
      </c>
      <c r="DE11" s="27"/>
      <c r="DF11" s="27">
        <v>1.35</v>
      </c>
      <c r="DG11" s="27"/>
      <c r="DH11" s="27">
        <v>1.26</v>
      </c>
      <c r="DI11" s="27"/>
      <c r="DJ11" s="27">
        <v>1.35</v>
      </c>
      <c r="DK11" s="27"/>
      <c r="DL11" s="27">
        <v>1.26</v>
      </c>
      <c r="DM11" s="27"/>
      <c r="DN11" s="27">
        <v>1</v>
      </c>
      <c r="DO11" s="28"/>
      <c r="DP11" s="29"/>
    </row>
    <row r="12" spans="1:122" s="11" customFormat="1" ht="20.25" customHeight="1" x14ac:dyDescent="0.25">
      <c r="A12" s="19"/>
      <c r="B12" s="30"/>
      <c r="C12" s="20" t="s">
        <v>137</v>
      </c>
      <c r="D12" s="21"/>
      <c r="E12" s="22"/>
      <c r="F12" s="23"/>
      <c r="G12" s="23"/>
      <c r="H12" s="24"/>
      <c r="I12" s="25"/>
      <c r="J12" s="25"/>
      <c r="K12" s="25"/>
      <c r="L12" s="25"/>
      <c r="M12" s="26"/>
      <c r="N12" s="27">
        <v>1.1000000000000001</v>
      </c>
      <c r="O12" s="27"/>
      <c r="P12" s="27">
        <v>1.1000000000000001</v>
      </c>
      <c r="Q12" s="27"/>
      <c r="R12" s="27">
        <v>1.4</v>
      </c>
      <c r="S12" s="27"/>
      <c r="T12" s="27">
        <v>1.1000000000000001</v>
      </c>
      <c r="U12" s="27"/>
      <c r="V12" s="27">
        <v>1.1000000000000001</v>
      </c>
      <c r="W12" s="27"/>
      <c r="X12" s="27">
        <v>1.1000000000000001</v>
      </c>
      <c r="Y12" s="27"/>
      <c r="Z12" s="27">
        <v>1.4</v>
      </c>
      <c r="AA12" s="27"/>
      <c r="AB12" s="27">
        <v>1.4</v>
      </c>
      <c r="AC12" s="27"/>
      <c r="AD12" s="27">
        <v>1.25</v>
      </c>
      <c r="AE12" s="27"/>
      <c r="AF12" s="27">
        <v>1.1000000000000001</v>
      </c>
      <c r="AG12" s="27"/>
      <c r="AH12" s="27">
        <v>0.9</v>
      </c>
      <c r="AI12" s="27"/>
      <c r="AJ12" s="27">
        <v>0.9</v>
      </c>
      <c r="AK12" s="27"/>
      <c r="AL12" s="27">
        <v>1.1000000000000001</v>
      </c>
      <c r="AM12" s="27"/>
      <c r="AN12" s="27">
        <v>1.028</v>
      </c>
      <c r="AO12" s="27"/>
      <c r="AP12" s="27">
        <v>0.9</v>
      </c>
      <c r="AQ12" s="27"/>
      <c r="AR12" s="27">
        <v>1.028</v>
      </c>
      <c r="AS12" s="27"/>
      <c r="AT12" s="27">
        <v>1.1000000000000001</v>
      </c>
      <c r="AU12" s="27"/>
      <c r="AV12" s="27">
        <v>0.9</v>
      </c>
      <c r="AW12" s="27"/>
      <c r="AX12" s="27">
        <v>0.9</v>
      </c>
      <c r="AY12" s="27"/>
      <c r="AZ12" s="27">
        <v>0.995</v>
      </c>
      <c r="BA12" s="27"/>
      <c r="BB12" s="27">
        <v>1.028</v>
      </c>
      <c r="BC12" s="27"/>
      <c r="BD12" s="27">
        <v>0.995</v>
      </c>
      <c r="BE12" s="27"/>
      <c r="BF12" s="27">
        <v>0.995</v>
      </c>
      <c r="BG12" s="27"/>
      <c r="BH12" s="27">
        <v>0.9</v>
      </c>
      <c r="BI12" s="27"/>
      <c r="BJ12" s="27">
        <v>1.1000000000000001</v>
      </c>
      <c r="BK12" s="27"/>
      <c r="BL12" s="27">
        <v>1.028</v>
      </c>
      <c r="BM12" s="27"/>
      <c r="BN12" s="27">
        <v>0.91</v>
      </c>
      <c r="BO12" s="27"/>
      <c r="BP12" s="27">
        <v>1.1299999999999999</v>
      </c>
      <c r="BQ12" s="27"/>
      <c r="BR12" s="27">
        <v>0.91</v>
      </c>
      <c r="BS12" s="27"/>
      <c r="BT12" s="27">
        <v>0.754</v>
      </c>
      <c r="BU12" s="27"/>
      <c r="BV12" s="27">
        <v>0.91</v>
      </c>
      <c r="BW12" s="27"/>
      <c r="BX12" s="27">
        <v>0.9</v>
      </c>
      <c r="BY12" s="27"/>
      <c r="BZ12" s="27">
        <v>1.1299999999999999</v>
      </c>
      <c r="CA12" s="27"/>
      <c r="CB12" s="27">
        <v>0.91</v>
      </c>
      <c r="CC12" s="27"/>
      <c r="CD12" s="27">
        <v>1.028</v>
      </c>
      <c r="CE12" s="27"/>
      <c r="CF12" s="27">
        <v>0.754</v>
      </c>
      <c r="CG12" s="27"/>
      <c r="CH12" s="27">
        <v>0.754</v>
      </c>
      <c r="CI12" s="27"/>
      <c r="CJ12" s="27">
        <v>0.995</v>
      </c>
      <c r="CK12" s="27"/>
      <c r="CL12" s="27">
        <v>1.028</v>
      </c>
      <c r="CM12" s="27"/>
      <c r="CN12" s="27">
        <v>1.2</v>
      </c>
      <c r="CO12" s="27"/>
      <c r="CP12" s="27">
        <v>1.1299999999999999</v>
      </c>
      <c r="CQ12" s="27"/>
      <c r="CR12" s="27">
        <v>1.1579999999999999</v>
      </c>
      <c r="CS12" s="27"/>
      <c r="CT12" s="27">
        <v>0.9</v>
      </c>
      <c r="CU12" s="27"/>
      <c r="CV12" s="27">
        <v>1.1579999999999999</v>
      </c>
      <c r="CW12" s="27"/>
      <c r="CX12" s="27">
        <v>1.1579999999999999</v>
      </c>
      <c r="CY12" s="27"/>
      <c r="CZ12" s="27">
        <v>1.1579999999999999</v>
      </c>
      <c r="DA12" s="27"/>
      <c r="DB12" s="27">
        <v>1.1299999999999999</v>
      </c>
      <c r="DC12" s="27"/>
      <c r="DD12" s="27">
        <v>1.2</v>
      </c>
      <c r="DE12" s="27"/>
      <c r="DF12" s="27">
        <v>1.2</v>
      </c>
      <c r="DG12" s="27"/>
      <c r="DH12" s="27">
        <v>1.2</v>
      </c>
      <c r="DI12" s="27"/>
      <c r="DJ12" s="27">
        <v>1.2</v>
      </c>
      <c r="DK12" s="27"/>
      <c r="DL12" s="27">
        <v>1.1299999999999999</v>
      </c>
      <c r="DM12" s="27"/>
      <c r="DN12" s="27">
        <v>1</v>
      </c>
      <c r="DO12" s="28"/>
      <c r="DP12" s="29"/>
    </row>
    <row r="13" spans="1:122" x14ac:dyDescent="0.25">
      <c r="A13" s="43">
        <v>1</v>
      </c>
      <c r="B13" s="44"/>
      <c r="C13" s="67" t="s">
        <v>138</v>
      </c>
      <c r="D13" s="67"/>
      <c r="E13" s="68"/>
      <c r="F13" s="23">
        <v>0.5</v>
      </c>
      <c r="G13" s="69"/>
      <c r="H13" s="69"/>
      <c r="I13" s="25"/>
      <c r="J13" s="25"/>
      <c r="K13" s="25"/>
      <c r="L13" s="25"/>
      <c r="M13" s="51">
        <f t="shared" ref="M13:BX13" si="0">M14</f>
        <v>0</v>
      </c>
      <c r="N13" s="51">
        <f t="shared" si="0"/>
        <v>0</v>
      </c>
      <c r="O13" s="51">
        <f t="shared" si="0"/>
        <v>0</v>
      </c>
      <c r="P13" s="51">
        <f t="shared" si="0"/>
        <v>0</v>
      </c>
      <c r="Q13" s="51">
        <f t="shared" si="0"/>
        <v>0</v>
      </c>
      <c r="R13" s="51">
        <f t="shared" si="0"/>
        <v>0</v>
      </c>
      <c r="S13" s="51">
        <f t="shared" si="0"/>
        <v>0</v>
      </c>
      <c r="T13" s="51">
        <f t="shared" si="0"/>
        <v>0</v>
      </c>
      <c r="U13" s="51">
        <f t="shared" si="0"/>
        <v>0</v>
      </c>
      <c r="V13" s="51">
        <f t="shared" si="0"/>
        <v>0</v>
      </c>
      <c r="W13" s="51">
        <f t="shared" si="0"/>
        <v>0</v>
      </c>
      <c r="X13" s="51">
        <f t="shared" si="0"/>
        <v>0</v>
      </c>
      <c r="Y13" s="51">
        <f t="shared" si="0"/>
        <v>0</v>
      </c>
      <c r="Z13" s="51">
        <f t="shared" si="0"/>
        <v>0</v>
      </c>
      <c r="AA13" s="51">
        <f t="shared" si="0"/>
        <v>0</v>
      </c>
      <c r="AB13" s="51">
        <f t="shared" si="0"/>
        <v>0</v>
      </c>
      <c r="AC13" s="51">
        <f t="shared" si="0"/>
        <v>324</v>
      </c>
      <c r="AD13" s="51">
        <f t="shared" si="0"/>
        <v>5316215.625</v>
      </c>
      <c r="AE13" s="51">
        <f t="shared" si="0"/>
        <v>0</v>
      </c>
      <c r="AF13" s="51">
        <f t="shared" si="0"/>
        <v>0</v>
      </c>
      <c r="AG13" s="51">
        <f t="shared" si="0"/>
        <v>0</v>
      </c>
      <c r="AH13" s="51">
        <f t="shared" si="0"/>
        <v>0</v>
      </c>
      <c r="AI13" s="51">
        <f t="shared" si="0"/>
        <v>0</v>
      </c>
      <c r="AJ13" s="51">
        <f t="shared" si="0"/>
        <v>0</v>
      </c>
      <c r="AK13" s="51">
        <f t="shared" si="0"/>
        <v>0</v>
      </c>
      <c r="AL13" s="51">
        <f t="shared" si="0"/>
        <v>0</v>
      </c>
      <c r="AM13" s="51">
        <f t="shared" si="0"/>
        <v>0</v>
      </c>
      <c r="AN13" s="51">
        <f t="shared" si="0"/>
        <v>0</v>
      </c>
      <c r="AO13" s="51">
        <f t="shared" si="0"/>
        <v>0</v>
      </c>
      <c r="AP13" s="51">
        <f t="shared" si="0"/>
        <v>0</v>
      </c>
      <c r="AQ13" s="51">
        <f t="shared" si="0"/>
        <v>100</v>
      </c>
      <c r="AR13" s="51">
        <f t="shared" si="0"/>
        <v>1611273.44</v>
      </c>
      <c r="AS13" s="51">
        <f t="shared" si="0"/>
        <v>0</v>
      </c>
      <c r="AT13" s="51">
        <f t="shared" si="0"/>
        <v>0</v>
      </c>
      <c r="AU13" s="51">
        <f t="shared" si="0"/>
        <v>0</v>
      </c>
      <c r="AV13" s="51">
        <f t="shared" si="0"/>
        <v>0</v>
      </c>
      <c r="AW13" s="51">
        <f t="shared" si="0"/>
        <v>0</v>
      </c>
      <c r="AX13" s="51">
        <f t="shared" si="0"/>
        <v>0</v>
      </c>
      <c r="AY13" s="51">
        <f t="shared" si="0"/>
        <v>0</v>
      </c>
      <c r="AZ13" s="51">
        <f t="shared" si="0"/>
        <v>0</v>
      </c>
      <c r="BA13" s="51">
        <f t="shared" si="0"/>
        <v>0</v>
      </c>
      <c r="BB13" s="51">
        <f t="shared" si="0"/>
        <v>0</v>
      </c>
      <c r="BC13" s="51">
        <f t="shared" si="0"/>
        <v>0</v>
      </c>
      <c r="BD13" s="51">
        <f t="shared" si="0"/>
        <v>0</v>
      </c>
      <c r="BE13" s="51">
        <f t="shared" si="0"/>
        <v>0</v>
      </c>
      <c r="BF13" s="51">
        <f t="shared" si="0"/>
        <v>0</v>
      </c>
      <c r="BG13" s="51">
        <f t="shared" si="0"/>
        <v>0</v>
      </c>
      <c r="BH13" s="51">
        <f t="shared" si="0"/>
        <v>0</v>
      </c>
      <c r="BI13" s="51">
        <f t="shared" si="0"/>
        <v>0</v>
      </c>
      <c r="BJ13" s="51">
        <f t="shared" si="0"/>
        <v>0</v>
      </c>
      <c r="BK13" s="51">
        <f t="shared" si="0"/>
        <v>200</v>
      </c>
      <c r="BL13" s="51">
        <f t="shared" si="0"/>
        <v>2685455.7333333334</v>
      </c>
      <c r="BM13" s="51">
        <f t="shared" si="0"/>
        <v>0</v>
      </c>
      <c r="BN13" s="51">
        <f t="shared" si="0"/>
        <v>0</v>
      </c>
      <c r="BO13" s="51">
        <f t="shared" si="0"/>
        <v>0</v>
      </c>
      <c r="BP13" s="51">
        <f t="shared" si="0"/>
        <v>0</v>
      </c>
      <c r="BQ13" s="51">
        <f t="shared" si="0"/>
        <v>0</v>
      </c>
      <c r="BR13" s="51">
        <f t="shared" si="0"/>
        <v>0</v>
      </c>
      <c r="BS13" s="51">
        <f t="shared" si="0"/>
        <v>0</v>
      </c>
      <c r="BT13" s="51">
        <f t="shared" si="0"/>
        <v>0</v>
      </c>
      <c r="BU13" s="51">
        <f t="shared" si="0"/>
        <v>0</v>
      </c>
      <c r="BV13" s="51">
        <f t="shared" si="0"/>
        <v>0</v>
      </c>
      <c r="BW13" s="51">
        <f t="shared" si="0"/>
        <v>0</v>
      </c>
      <c r="BX13" s="51">
        <f t="shared" si="0"/>
        <v>0</v>
      </c>
      <c r="BY13" s="51">
        <f t="shared" ref="BY13:DQ13" si="1">BY14</f>
        <v>0</v>
      </c>
      <c r="BZ13" s="51">
        <f t="shared" si="1"/>
        <v>0</v>
      </c>
      <c r="CA13" s="51">
        <f t="shared" si="1"/>
        <v>0</v>
      </c>
      <c r="CB13" s="51">
        <f t="shared" si="1"/>
        <v>0</v>
      </c>
      <c r="CC13" s="51">
        <f t="shared" si="1"/>
        <v>0</v>
      </c>
      <c r="CD13" s="51">
        <f t="shared" si="1"/>
        <v>0</v>
      </c>
      <c r="CE13" s="51">
        <f t="shared" si="1"/>
        <v>0</v>
      </c>
      <c r="CF13" s="51">
        <f t="shared" si="1"/>
        <v>0</v>
      </c>
      <c r="CG13" s="51">
        <f t="shared" si="1"/>
        <v>0</v>
      </c>
      <c r="CH13" s="51">
        <f t="shared" si="1"/>
        <v>0</v>
      </c>
      <c r="CI13" s="51">
        <f t="shared" si="1"/>
        <v>0</v>
      </c>
      <c r="CJ13" s="51">
        <f t="shared" si="1"/>
        <v>0</v>
      </c>
      <c r="CK13" s="51">
        <f t="shared" si="1"/>
        <v>53</v>
      </c>
      <c r="CL13" s="51">
        <f t="shared" si="1"/>
        <v>846548.9315500001</v>
      </c>
      <c r="CM13" s="51">
        <f t="shared" si="1"/>
        <v>50</v>
      </c>
      <c r="CN13" s="51">
        <f t="shared" si="1"/>
        <v>918083.19750000001</v>
      </c>
      <c r="CO13" s="51">
        <f t="shared" si="1"/>
        <v>20</v>
      </c>
      <c r="CP13" s="51">
        <f t="shared" si="1"/>
        <v>296657.95833333331</v>
      </c>
      <c r="CQ13" s="51">
        <f t="shared" si="1"/>
        <v>20</v>
      </c>
      <c r="CR13" s="51">
        <f t="shared" si="1"/>
        <v>358939.12599999999</v>
      </c>
      <c r="CS13" s="51">
        <f t="shared" si="1"/>
        <v>0</v>
      </c>
      <c r="CT13" s="51">
        <f t="shared" si="1"/>
        <v>0</v>
      </c>
      <c r="CU13" s="51">
        <f t="shared" si="1"/>
        <v>20</v>
      </c>
      <c r="CV13" s="51">
        <f t="shared" si="1"/>
        <v>359606.33100000001</v>
      </c>
      <c r="CW13" s="51">
        <f t="shared" si="1"/>
        <v>20</v>
      </c>
      <c r="CX13" s="51">
        <f t="shared" si="1"/>
        <v>358939.12599999999</v>
      </c>
      <c r="CY13" s="51">
        <f t="shared" si="1"/>
        <v>0</v>
      </c>
      <c r="CZ13" s="51">
        <f t="shared" si="1"/>
        <v>0</v>
      </c>
      <c r="DA13" s="51">
        <f t="shared" si="1"/>
        <v>0</v>
      </c>
      <c r="DB13" s="51">
        <f t="shared" si="1"/>
        <v>0</v>
      </c>
      <c r="DC13" s="51">
        <f t="shared" si="1"/>
        <v>0</v>
      </c>
      <c r="DD13" s="51">
        <f t="shared" si="1"/>
        <v>0</v>
      </c>
      <c r="DE13" s="51">
        <f t="shared" si="1"/>
        <v>0</v>
      </c>
      <c r="DF13" s="51">
        <f t="shared" si="1"/>
        <v>0</v>
      </c>
      <c r="DG13" s="51">
        <f t="shared" si="1"/>
        <v>20</v>
      </c>
      <c r="DH13" s="51">
        <f t="shared" si="1"/>
        <v>386048.45999999996</v>
      </c>
      <c r="DI13" s="51">
        <f t="shared" si="1"/>
        <v>0</v>
      </c>
      <c r="DJ13" s="51">
        <f t="shared" si="1"/>
        <v>0</v>
      </c>
      <c r="DK13" s="51">
        <v>0</v>
      </c>
      <c r="DL13" s="51">
        <f t="shared" si="1"/>
        <v>0</v>
      </c>
      <c r="DM13" s="51">
        <f t="shared" si="1"/>
        <v>0</v>
      </c>
      <c r="DN13" s="51">
        <f t="shared" si="1"/>
        <v>0</v>
      </c>
      <c r="DO13" s="51">
        <f t="shared" si="1"/>
        <v>827</v>
      </c>
      <c r="DP13" s="51">
        <f t="shared" si="1"/>
        <v>13137767.928716667</v>
      </c>
      <c r="DQ13" s="51">
        <f t="shared" si="1"/>
        <v>827</v>
      </c>
      <c r="DR13" s="70">
        <f>SUM(DQ13/DO13)</f>
        <v>1</v>
      </c>
    </row>
    <row r="14" spans="1:122" s="11" customFormat="1" ht="38.25" customHeight="1" x14ac:dyDescent="0.25">
      <c r="A14" s="19"/>
      <c r="B14" s="30">
        <v>1</v>
      </c>
      <c r="C14" s="31" t="s">
        <v>139</v>
      </c>
      <c r="D14" s="32">
        <v>19063</v>
      </c>
      <c r="E14" s="33">
        <v>18530</v>
      </c>
      <c r="F14" s="34">
        <v>0.5</v>
      </c>
      <c r="G14" s="35">
        <v>1</v>
      </c>
      <c r="H14" s="35">
        <v>1</v>
      </c>
      <c r="I14" s="32">
        <v>1.4</v>
      </c>
      <c r="J14" s="32">
        <v>1.68</v>
      </c>
      <c r="K14" s="32">
        <v>2.23</v>
      </c>
      <c r="L14" s="32">
        <v>2.57</v>
      </c>
      <c r="M14" s="13"/>
      <c r="N14" s="36">
        <f>(M14/12*5*$D14*$F14*$G14*$I14*N$11)+(M14/12*7*$E14*$F14*$H14*$I14*N$12)</f>
        <v>0</v>
      </c>
      <c r="O14" s="13"/>
      <c r="P14" s="36">
        <f>(O14/12*5*$D14*$F14*$G14*$I14*P$11)+(O14/12*7*$E14*$F14*$H14*$I14*P$12)</f>
        <v>0</v>
      </c>
      <c r="Q14" s="37"/>
      <c r="R14" s="36">
        <f>(Q14/12*5*$D14*$F14*$G14*$I14*R$11)+(Q14/12*7*$E14*$F14*$H14*$I14*R$12)</f>
        <v>0</v>
      </c>
      <c r="S14" s="38"/>
      <c r="T14" s="36">
        <f>(S14/12*5*$D14*$F14*$G14*$I14*T$11)+(S14/12*7*$E14*$F14*$H14*$I14*T$12)</f>
        <v>0</v>
      </c>
      <c r="U14" s="13"/>
      <c r="V14" s="36">
        <f>(U14/12*5*$D14*$F14*$G14*$I14*V$11)+(U14/12*7*$E14*$F14*$H14*$I14*V$12)</f>
        <v>0</v>
      </c>
      <c r="W14" s="37"/>
      <c r="X14" s="36">
        <f>(W14/12*5*$D14*$F14*$G14*$I14*X$11)+(W14/12*7*$E14*$F14*$H14*$I14*X$12)</f>
        <v>0</v>
      </c>
      <c r="Y14" s="37"/>
      <c r="Z14" s="36">
        <f>(Y14/12*5*$D14*$F14*$G14*$I14*Z$11)+(Y14/12*7*$E14*$F14*$H14*$I14*Z$12)</f>
        <v>0</v>
      </c>
      <c r="AA14" s="37"/>
      <c r="AB14" s="36">
        <f>(AA14/12*5*$D14*$F14*$G14*$I14*AB$11)+(AA14/12*7*$E14*$F14*$H14*$I14*AB$12)</f>
        <v>0</v>
      </c>
      <c r="AC14" s="36">
        <v>324</v>
      </c>
      <c r="AD14" s="36">
        <f>(AC14/12*5*$D14*$F14*$G14*$I14*AD$11)+(AC14/12*7*$E14*$F14*$H14*$I14*AD$12)</f>
        <v>5316215.625</v>
      </c>
      <c r="AE14" s="13"/>
      <c r="AF14" s="36">
        <f>(AE14/12*5*$D14*$F14*$G14*$I14*AF$11)+(AE14/12*7*$E14*$F14*$H14*$I14*AF$12)</f>
        <v>0</v>
      </c>
      <c r="AG14" s="37"/>
      <c r="AH14" s="36">
        <f>(AG14/12*5*$D14*$F14*$G14*$I14*AH$11)+(AG14/12*7*$E14*$F14*$H14*$I14*AH$12)</f>
        <v>0</v>
      </c>
      <c r="AI14" s="13"/>
      <c r="AJ14" s="36">
        <f>(AI14/12*5*$D14*$F14*$G14*$I14*AJ$11)+(AI14/12*7*$E14*$F14*$H14*$I14*AJ$12)</f>
        <v>0</v>
      </c>
      <c r="AK14" s="39">
        <v>0</v>
      </c>
      <c r="AL14" s="36">
        <f>(AK14/12*5*$D14*$F14*$G14*$I14*AL$11)+(AK14/12*7*$E14*$F14*$H14*$I14*AL$12)</f>
        <v>0</v>
      </c>
      <c r="AM14" s="40">
        <v>0</v>
      </c>
      <c r="AN14" s="36">
        <f>(AM14/12*5*$D14*$F14*$G14*$J14*AN$11)+(AM14/12*7*$E14*$F14*$H14*$J14*AN$12)</f>
        <v>0</v>
      </c>
      <c r="AO14" s="37"/>
      <c r="AP14" s="36">
        <f>(AO14/12*5*$D14*$F14*$G14*$J14*AP$11)+(AO14/12*7*$E14*$F14*$H14*$J14*AP$12)</f>
        <v>0</v>
      </c>
      <c r="AQ14" s="36">
        <v>100</v>
      </c>
      <c r="AR14" s="36">
        <f>(AQ14/12*5*$D14*$F14*$G14*$J14*AR$11)+(AQ14/12*7*$E14*$F14*$H14*$J14*AR$12)</f>
        <v>1611273.44</v>
      </c>
      <c r="AS14" s="37"/>
      <c r="AT14" s="36">
        <f>(AS14/12*5*$D14*$F14*$G14*$J14*AT$11)+(AS14/12*7*$E14*$F14*$H14*$J14*AT$12)</f>
        <v>0</v>
      </c>
      <c r="AU14" s="38"/>
      <c r="AV14" s="36">
        <f>(AU14/12*5*$D14*$F14*$G14*$I14*AV$11)+(AU14/12*7*$E14*$F14*$H14*$I14*AV$12)</f>
        <v>0</v>
      </c>
      <c r="AW14" s="38"/>
      <c r="AX14" s="36">
        <f>(AW14/12*5*$D14*$F14*$G14*$I14*AX$11)+(AW14/12*7*$E14*$F14*$H14*$I14*AX$12)</f>
        <v>0</v>
      </c>
      <c r="AY14" s="37"/>
      <c r="AZ14" s="36">
        <f>(AY14/12*5*$D14*$F14*$G14*$J14*AZ$11)+(AY14/12*7*$E14*$F14*$H14*$J14*AZ$12)</f>
        <v>0</v>
      </c>
      <c r="BA14" s="37"/>
      <c r="BB14" s="36">
        <f>(BA14/12*5*$D14*$F14*$G14*$I14*BB$11)+(BA14/12*7*$E14*$F14*$H14*$I14*BB$12)</f>
        <v>0</v>
      </c>
      <c r="BC14" s="37"/>
      <c r="BD14" s="36">
        <f>(BC14/12*5*$D14*$F14*$G14*$I14*BD$11)+(BC14/12*7*$E14*$F14*$H14*$I14*BD$12)</f>
        <v>0</v>
      </c>
      <c r="BE14" s="37"/>
      <c r="BF14" s="36">
        <f>(BE14/12*5*$D14*$F14*$G14*$I14*BF$11)+(BE14/12*7*$E14*$F14*$H14*$I14*BF$12)</f>
        <v>0</v>
      </c>
      <c r="BG14" s="37"/>
      <c r="BH14" s="36">
        <f>(BG14/12*5*$D14*$F14*$G14*$J14*BH$11)+(BG14/12*7*$E14*$F14*$H14*$J14*BH$12)</f>
        <v>0</v>
      </c>
      <c r="BI14" s="37"/>
      <c r="BJ14" s="36">
        <f>(BI14/12*5*$D14*$F14*$G14*$I14*BJ$11)+(BI14/12*7*$E14*$F14*$H14*$I14*BJ$12)</f>
        <v>0</v>
      </c>
      <c r="BK14" s="36">
        <v>200</v>
      </c>
      <c r="BL14" s="36">
        <f>(BK14/12*5*$D14*$F14*$G14*$I14*BL$11)+(BK14/12*7*$E14*$F14*$H14*$I14*BL$12)</f>
        <v>2685455.7333333334</v>
      </c>
      <c r="BM14" s="37"/>
      <c r="BN14" s="36">
        <f>(BM14/12*5*$D14*$F14*$G14*$J14*BN$11)+(BM14/12*7*$E14*$F14*$H14*$J14*BN$12)</f>
        <v>0</v>
      </c>
      <c r="BO14" s="37"/>
      <c r="BP14" s="36">
        <f>(BO14/12*5*$D14*$F14*$G14*$J14*BP$11)+(BO14/12*7*$E14*$F14*$H14*$J14*BP$12)</f>
        <v>0</v>
      </c>
      <c r="BQ14" s="37"/>
      <c r="BR14" s="36">
        <f>(BQ14/12*5*$D14*$F14*$G14*$I14*BR$11)+(BQ14/12*7*$E14*$F14*$H14*$I14*BR$12)</f>
        <v>0</v>
      </c>
      <c r="BS14" s="37"/>
      <c r="BT14" s="36">
        <f>(BS14/12*5*$D14*$F14*$G14*$I14*BT$11)+(BS14/12*7*$E14*$F14*$H14*$I14*BT$12)</f>
        <v>0</v>
      </c>
      <c r="BU14" s="37"/>
      <c r="BV14" s="36">
        <f>(BU14/12*5*$D14*$F14*$G14*$J14*BV$11)+(BU14/12*7*$E14*$F14*$H14*$J14*BV$12)</f>
        <v>0</v>
      </c>
      <c r="BW14" s="38"/>
      <c r="BX14" s="36">
        <f>(BW14/12*5*$D14*$F14*$G14*$J14*BX$11)+(BW14/12*7*$E14*$F14*$H14*$J14*BX$12)</f>
        <v>0</v>
      </c>
      <c r="BY14" s="37"/>
      <c r="BZ14" s="36">
        <f>(BY14/12*5*$D14*$F14*$G14*$I14*BZ$11)+(BY14/12*7*$E14*$F14*$H14*$I14*BZ$12)</f>
        <v>0</v>
      </c>
      <c r="CA14" s="37"/>
      <c r="CB14" s="36">
        <f>(CA14/12*5*$D14*$F14*$G14*$J14*CB$11)+(CA14/12*7*$E14*$F14*$H14*$J14*CB$12)</f>
        <v>0</v>
      </c>
      <c r="CC14" s="37"/>
      <c r="CD14" s="36">
        <f>(CC14/12*5*$D14*$F14*$G14*$I14*CD$11)+(CC14/12*7*$E14*$F14*$H14*$I14*CD$12)</f>
        <v>0</v>
      </c>
      <c r="CE14" s="37"/>
      <c r="CF14" s="36">
        <f>(CE14/12*5*$D14*$F14*$G14*$I14*CF$11)+(CE14/12*7*$E14*$F14*$H14*$I14*CF$12)</f>
        <v>0</v>
      </c>
      <c r="CG14" s="37"/>
      <c r="CH14" s="36">
        <f>(CG14/12*5*$D14*$F14*$G14*$I14*CH$11)+(CG14/12*7*$E14*$F14*$H14*$I14*CH$12)</f>
        <v>0</v>
      </c>
      <c r="CI14" s="37"/>
      <c r="CJ14" s="36">
        <f>(CI14/12*5*$D14*$F14*$G14*$I14*CJ$11)+(CI14/12*7*$E14*$F14*$H14*$I14*CJ$12)</f>
        <v>0</v>
      </c>
      <c r="CK14" s="36">
        <v>53</v>
      </c>
      <c r="CL14" s="36">
        <f>(CK14/12*5*$D14*$F14*$G14*$J14*CL$11)+(CK14/12*7*$E14*$F14*$H14*$J14*CL$12)</f>
        <v>846548.9315500001</v>
      </c>
      <c r="CM14" s="36">
        <v>50</v>
      </c>
      <c r="CN14" s="36">
        <f>(CM14/12*5*$D14*$F14*$G14*$J14*CN$11)+(CM14/12*7*$E14*$F14*$H14*$J14*CN$12)</f>
        <v>918083.19750000001</v>
      </c>
      <c r="CO14" s="41">
        <v>20</v>
      </c>
      <c r="CP14" s="36">
        <f>(CO14/12*5*$D14*$F14*$G14*$I14*CP$11)+(CO14/12*7*$E14*$F14*$H14*$I14*CP$12)</f>
        <v>296657.95833333331</v>
      </c>
      <c r="CQ14" s="36">
        <v>20</v>
      </c>
      <c r="CR14" s="36">
        <f>(CQ14/12*5*$D14*$F14*$G14*$J14*CR$11)+(CQ14/12*7*$E14*$F14*$H14*$J14*CR$12)</f>
        <v>358939.12599999999</v>
      </c>
      <c r="CS14" s="37"/>
      <c r="CT14" s="36">
        <f>(CS14/12*5*$D14*$F14*$G14*$J14*CT$11)+(CS14/12*7*$E14*$F14*$H14*$J14*CT$12)</f>
        <v>0</v>
      </c>
      <c r="CU14" s="36">
        <v>20</v>
      </c>
      <c r="CV14" s="36">
        <f>(CU14/12*5*$D14*$F14*$G14*$J14*CV$11)+(CU14/12*7*$E14*$F14*$H14*$J14*CV$12)</f>
        <v>359606.33100000001</v>
      </c>
      <c r="CW14" s="36">
        <v>20</v>
      </c>
      <c r="CX14" s="36">
        <f>(CW14/12*5*$D14*$F14*$G14*$J14*CX$11)+(CW14/12*7*$E14*$F14*$H14*$J14*CX$12)</f>
        <v>358939.12599999999</v>
      </c>
      <c r="CY14" s="37"/>
      <c r="CZ14" s="36">
        <f>(CY14/12*5*$D14*$F14*$G14*$J14*CZ$11)+(CY14/12*7*$E14*$F14*$H14*$J14*CZ$12)</f>
        <v>0</v>
      </c>
      <c r="DA14" s="37"/>
      <c r="DB14" s="36">
        <f>(DA14/12*5*$D14*$F14*$G14*$I14*DB$11)+(DA14/12*7*$E14*$F14*$H14*$I14*DB$12)</f>
        <v>0</v>
      </c>
      <c r="DC14" s="37"/>
      <c r="DD14" s="36">
        <f>(DC14/12*5*$D14*$F14*$G14*$I14*DD$11)+(DC14/12*7*$E14*$F14*$H14*$I14*DD$12)</f>
        <v>0</v>
      </c>
      <c r="DE14" s="37"/>
      <c r="DF14" s="36">
        <f>(DE14/12*5*$D14*$F14*$G14*$J14*DF$11)+(DE14/12*7*$E14*$F14*$H14*$J14*DF$12)</f>
        <v>0</v>
      </c>
      <c r="DG14" s="36">
        <v>20</v>
      </c>
      <c r="DH14" s="36">
        <f>(DG14/12*5*$D14*$F14*$G14*$J14*DH$11)+(DG14/12*7*$E14*$F14*$H14*$J14*DH$12)</f>
        <v>386048.45999999996</v>
      </c>
      <c r="DI14" s="37"/>
      <c r="DJ14" s="36">
        <f>(DI14/12*5*$D14*$F14*$G14*$K14*DJ$11)+(DI14/12*7*$E14*$F14*$H14*$K14*DJ$12)</f>
        <v>0</v>
      </c>
      <c r="DK14" s="37"/>
      <c r="DL14" s="36">
        <f>(DK14/12*5*$D14*$F14*$G14*$J14*DL$11)+(DK14/12*7*$E14*$F14*$G14*$J14*DL$12)</f>
        <v>0</v>
      </c>
      <c r="DM14" s="36"/>
      <c r="DN14" s="36">
        <f>(DM14*$D14*$F14*$G14*$J14*DN$11)</f>
        <v>0</v>
      </c>
      <c r="DO14" s="36">
        <f>SUM(M14,O14,Q14,S14,U14,W14,Y14,AA14,AC14,AE14,AG14,AI14,AK14,AM14,AO14,AQ14,AS14,AU14,AW14,AY14,BA14,BC14,BE14,BG14,BI14,BK14,BM14,BO14,BQ14,BS14,BU14,BW14,BY14,CA14,CC14,CE14,CG14,CI14,CK14,CM14,CO14,CQ14,CS14,CU14,CW14,CY14,DA14,DC14,DE14,DG14,DI14,DK14,DM14)</f>
        <v>827</v>
      </c>
      <c r="DP14" s="36">
        <f>SUM(N14,P14,R14,T14,V14,X14,Z14,AB14,AD14,AF14,AH14,AJ14,AL14,AN14,AP14,AR14,AT14,AV14,AX14,AZ14,BB14,BD14,BF14,BH14,BJ14,BL14,BN14,BP14,BR14,BT14,BV14,BX14,BZ14,CB14,CD14,CF14,CH14,CJ14,CL14,CN14,CP14,CR14,CT14,CV14,CX14,CZ14,DB14,DD14,DF14,DH14,DJ14,DL14,DN14)</f>
        <v>13137767.928716667</v>
      </c>
      <c r="DQ14" s="42">
        <f>ROUND(DO14*H14,0)</f>
        <v>827</v>
      </c>
      <c r="DR14" s="80">
        <f t="shared" ref="DR14:DR78" si="2">SUM(DQ14/DO14)</f>
        <v>1</v>
      </c>
    </row>
    <row r="15" spans="1:122" ht="15.75" customHeight="1" x14ac:dyDescent="0.25">
      <c r="A15" s="43">
        <v>2</v>
      </c>
      <c r="B15" s="44"/>
      <c r="C15" s="67" t="s">
        <v>140</v>
      </c>
      <c r="D15" s="32">
        <f>D14</f>
        <v>19063</v>
      </c>
      <c r="E15" s="33"/>
      <c r="F15" s="23">
        <v>0.8</v>
      </c>
      <c r="G15" s="35">
        <v>1</v>
      </c>
      <c r="H15" s="35">
        <v>1</v>
      </c>
      <c r="I15" s="32">
        <v>1.4</v>
      </c>
      <c r="J15" s="32">
        <v>1.68</v>
      </c>
      <c r="K15" s="32">
        <v>2.23</v>
      </c>
      <c r="L15" s="32">
        <v>2.57</v>
      </c>
      <c r="M15" s="51">
        <f t="shared" ref="M15" si="3">SUM(M16:M28)</f>
        <v>2368</v>
      </c>
      <c r="N15" s="51">
        <f t="shared" ref="N15:BY15" si="4">SUM(N16:N28)</f>
        <v>48156537.295533337</v>
      </c>
      <c r="O15" s="51">
        <f t="shared" si="4"/>
        <v>0</v>
      </c>
      <c r="P15" s="51">
        <f t="shared" si="4"/>
        <v>0</v>
      </c>
      <c r="Q15" s="51">
        <f t="shared" si="4"/>
        <v>0</v>
      </c>
      <c r="R15" s="51">
        <f t="shared" si="4"/>
        <v>0</v>
      </c>
      <c r="S15" s="51">
        <f t="shared" si="4"/>
        <v>0</v>
      </c>
      <c r="T15" s="51">
        <f t="shared" si="4"/>
        <v>0</v>
      </c>
      <c r="U15" s="51">
        <f t="shared" si="4"/>
        <v>24</v>
      </c>
      <c r="V15" s="51">
        <f t="shared" si="4"/>
        <v>698854.41202499997</v>
      </c>
      <c r="W15" s="51">
        <f t="shared" si="4"/>
        <v>97</v>
      </c>
      <c r="X15" s="51">
        <f t="shared" si="4"/>
        <v>2905940.2628666665</v>
      </c>
      <c r="Y15" s="51">
        <f t="shared" si="4"/>
        <v>0</v>
      </c>
      <c r="Z15" s="51">
        <f t="shared" si="4"/>
        <v>0</v>
      </c>
      <c r="AA15" s="51">
        <f t="shared" si="4"/>
        <v>0</v>
      </c>
      <c r="AB15" s="51">
        <f t="shared" si="4"/>
        <v>0</v>
      </c>
      <c r="AC15" s="51">
        <f t="shared" si="4"/>
        <v>4916</v>
      </c>
      <c r="AD15" s="51">
        <f t="shared" si="4"/>
        <v>151144932.640625</v>
      </c>
      <c r="AE15" s="51">
        <f t="shared" si="4"/>
        <v>0</v>
      </c>
      <c r="AF15" s="51">
        <f t="shared" si="4"/>
        <v>0</v>
      </c>
      <c r="AG15" s="51">
        <f t="shared" si="4"/>
        <v>80</v>
      </c>
      <c r="AH15" s="51">
        <f t="shared" si="4"/>
        <v>2708125.251066667</v>
      </c>
      <c r="AI15" s="51">
        <f t="shared" si="4"/>
        <v>0</v>
      </c>
      <c r="AJ15" s="51">
        <f t="shared" si="4"/>
        <v>0</v>
      </c>
      <c r="AK15" s="51">
        <f t="shared" si="4"/>
        <v>0</v>
      </c>
      <c r="AL15" s="51">
        <f t="shared" si="4"/>
        <v>0</v>
      </c>
      <c r="AM15" s="51">
        <f t="shared" si="4"/>
        <v>4</v>
      </c>
      <c r="AN15" s="51">
        <f t="shared" si="4"/>
        <v>150815.19398399998</v>
      </c>
      <c r="AO15" s="51">
        <f t="shared" si="4"/>
        <v>0</v>
      </c>
      <c r="AP15" s="51">
        <f t="shared" si="4"/>
        <v>0</v>
      </c>
      <c r="AQ15" s="51">
        <f t="shared" si="4"/>
        <v>3520</v>
      </c>
      <c r="AR15" s="51">
        <f t="shared" si="4"/>
        <v>109528890.12150398</v>
      </c>
      <c r="AS15" s="51">
        <f t="shared" si="4"/>
        <v>18</v>
      </c>
      <c r="AT15" s="51">
        <f t="shared" si="4"/>
        <v>734552.57375500002</v>
      </c>
      <c r="AU15" s="51">
        <f t="shared" si="4"/>
        <v>0</v>
      </c>
      <c r="AV15" s="51">
        <f t="shared" si="4"/>
        <v>0</v>
      </c>
      <c r="AW15" s="51">
        <f t="shared" si="4"/>
        <v>0</v>
      </c>
      <c r="AX15" s="51">
        <f t="shared" si="4"/>
        <v>0</v>
      </c>
      <c r="AY15" s="51">
        <f t="shared" si="4"/>
        <v>140</v>
      </c>
      <c r="AZ15" s="51">
        <f t="shared" si="4"/>
        <v>3339914.4353749999</v>
      </c>
      <c r="BA15" s="51">
        <f t="shared" si="4"/>
        <v>3522</v>
      </c>
      <c r="BB15" s="51">
        <f t="shared" si="4"/>
        <v>91801230.061706662</v>
      </c>
      <c r="BC15" s="51">
        <f t="shared" si="4"/>
        <v>1710</v>
      </c>
      <c r="BD15" s="51">
        <f t="shared" si="4"/>
        <v>44171271.34466666</v>
      </c>
      <c r="BE15" s="51">
        <f t="shared" si="4"/>
        <v>2128</v>
      </c>
      <c r="BF15" s="51">
        <f t="shared" si="4"/>
        <v>54691466.08371833</v>
      </c>
      <c r="BG15" s="51">
        <f t="shared" si="4"/>
        <v>8590</v>
      </c>
      <c r="BH15" s="51">
        <f t="shared" si="4"/>
        <v>180299610.68448001</v>
      </c>
      <c r="BI15" s="51">
        <f t="shared" si="4"/>
        <v>2656</v>
      </c>
      <c r="BJ15" s="51">
        <f t="shared" si="4"/>
        <v>49917290.199315004</v>
      </c>
      <c r="BK15" s="51">
        <f t="shared" si="4"/>
        <v>4650</v>
      </c>
      <c r="BL15" s="51">
        <f t="shared" si="4"/>
        <v>101525265.27210665</v>
      </c>
      <c r="BM15" s="51">
        <f t="shared" si="4"/>
        <v>0</v>
      </c>
      <c r="BN15" s="51">
        <f t="shared" si="4"/>
        <v>0</v>
      </c>
      <c r="BO15" s="51">
        <f t="shared" si="4"/>
        <v>0</v>
      </c>
      <c r="BP15" s="51">
        <f t="shared" si="4"/>
        <v>0</v>
      </c>
      <c r="BQ15" s="51">
        <f t="shared" si="4"/>
        <v>0</v>
      </c>
      <c r="BR15" s="51">
        <f t="shared" si="4"/>
        <v>0</v>
      </c>
      <c r="BS15" s="51">
        <f t="shared" si="4"/>
        <v>33</v>
      </c>
      <c r="BT15" s="51">
        <f t="shared" si="4"/>
        <v>411135.90169166663</v>
      </c>
      <c r="BU15" s="51">
        <f t="shared" si="4"/>
        <v>0</v>
      </c>
      <c r="BV15" s="51">
        <f t="shared" si="4"/>
        <v>0</v>
      </c>
      <c r="BW15" s="51">
        <f t="shared" si="4"/>
        <v>0</v>
      </c>
      <c r="BX15" s="51">
        <f t="shared" si="4"/>
        <v>0</v>
      </c>
      <c r="BY15" s="51">
        <f t="shared" si="4"/>
        <v>0</v>
      </c>
      <c r="BZ15" s="51">
        <f t="shared" ref="BZ15:DQ15" si="5">SUM(BZ16:BZ28)</f>
        <v>0</v>
      </c>
      <c r="CA15" s="51">
        <f t="shared" si="5"/>
        <v>0</v>
      </c>
      <c r="CB15" s="51">
        <f t="shared" si="5"/>
        <v>0</v>
      </c>
      <c r="CC15" s="51">
        <f t="shared" si="5"/>
        <v>282</v>
      </c>
      <c r="CD15" s="51">
        <f t="shared" si="5"/>
        <v>7027837.6541333329</v>
      </c>
      <c r="CE15" s="51">
        <f t="shared" si="5"/>
        <v>480</v>
      </c>
      <c r="CF15" s="51">
        <f t="shared" si="5"/>
        <v>7171619.5080833323</v>
      </c>
      <c r="CG15" s="51">
        <f t="shared" si="5"/>
        <v>205</v>
      </c>
      <c r="CH15" s="51">
        <f t="shared" si="5"/>
        <v>2379322.8398333332</v>
      </c>
      <c r="CI15" s="51">
        <f t="shared" si="5"/>
        <v>530</v>
      </c>
      <c r="CJ15" s="51">
        <f t="shared" si="5"/>
        <v>10708571.271562498</v>
      </c>
      <c r="CK15" s="51">
        <f t="shared" si="5"/>
        <v>2146</v>
      </c>
      <c r="CL15" s="51">
        <f t="shared" si="5"/>
        <v>48444641.102123007</v>
      </c>
      <c r="CM15" s="51">
        <f t="shared" si="5"/>
        <v>1210</v>
      </c>
      <c r="CN15" s="51">
        <f t="shared" si="5"/>
        <v>32186160.737954993</v>
      </c>
      <c r="CO15" s="59">
        <f t="shared" si="5"/>
        <v>515</v>
      </c>
      <c r="CP15" s="51">
        <f t="shared" si="5"/>
        <v>10937778.923749998</v>
      </c>
      <c r="CQ15" s="51">
        <f t="shared" si="5"/>
        <v>1130</v>
      </c>
      <c r="CR15" s="51">
        <f t="shared" si="5"/>
        <v>34257150.185440004</v>
      </c>
      <c r="CS15" s="51">
        <f t="shared" si="5"/>
        <v>100</v>
      </c>
      <c r="CT15" s="51">
        <f t="shared" si="5"/>
        <v>2200219.5116999997</v>
      </c>
      <c r="CU15" s="51">
        <f t="shared" si="5"/>
        <v>920</v>
      </c>
      <c r="CV15" s="51">
        <f t="shared" si="5"/>
        <v>21868739.807103004</v>
      </c>
      <c r="CW15" s="51">
        <f t="shared" si="5"/>
        <v>740</v>
      </c>
      <c r="CX15" s="51">
        <f t="shared" si="5"/>
        <v>20963839.654029999</v>
      </c>
      <c r="CY15" s="51">
        <f t="shared" si="5"/>
        <v>1080</v>
      </c>
      <c r="CZ15" s="51">
        <f t="shared" si="5"/>
        <v>28450614.483396001</v>
      </c>
      <c r="DA15" s="51">
        <f t="shared" si="5"/>
        <v>1065</v>
      </c>
      <c r="DB15" s="51">
        <f t="shared" si="5"/>
        <v>21487529.238000002</v>
      </c>
      <c r="DC15" s="51">
        <f t="shared" si="5"/>
        <v>830.33333333333337</v>
      </c>
      <c r="DD15" s="51">
        <f t="shared" si="5"/>
        <v>20489719.825777221</v>
      </c>
      <c r="DE15" s="51">
        <f t="shared" si="5"/>
        <v>67</v>
      </c>
      <c r="DF15" s="51">
        <f t="shared" si="5"/>
        <v>2247038.2567499997</v>
      </c>
      <c r="DG15" s="51">
        <f t="shared" si="5"/>
        <v>540</v>
      </c>
      <c r="DH15" s="51">
        <f t="shared" si="5"/>
        <v>14117020.085279997</v>
      </c>
      <c r="DI15" s="51">
        <f t="shared" si="5"/>
        <v>100</v>
      </c>
      <c r="DJ15" s="51">
        <f t="shared" si="5"/>
        <v>4100716.8713062499</v>
      </c>
      <c r="DK15" s="51">
        <f t="shared" si="5"/>
        <v>251</v>
      </c>
      <c r="DL15" s="51">
        <f t="shared" si="5"/>
        <v>9834055.6448633336</v>
      </c>
      <c r="DM15" s="51">
        <f t="shared" si="5"/>
        <v>0</v>
      </c>
      <c r="DN15" s="51">
        <f t="shared" si="5"/>
        <v>0</v>
      </c>
      <c r="DO15" s="51">
        <f t="shared" si="5"/>
        <v>46647.333333333336</v>
      </c>
      <c r="DP15" s="51">
        <f t="shared" si="5"/>
        <v>1141058407.3355057</v>
      </c>
      <c r="DQ15" s="51">
        <f t="shared" si="5"/>
        <v>46647</v>
      </c>
      <c r="DR15" s="70">
        <f t="shared" si="2"/>
        <v>0.99999285418244699</v>
      </c>
    </row>
    <row r="16" spans="1:122" ht="36" customHeight="1" x14ac:dyDescent="0.25">
      <c r="A16" s="43"/>
      <c r="B16" s="44">
        <v>2</v>
      </c>
      <c r="C16" s="31" t="s">
        <v>141</v>
      </c>
      <c r="D16" s="32">
        <f>D15</f>
        <v>19063</v>
      </c>
      <c r="E16" s="33">
        <v>18530</v>
      </c>
      <c r="F16" s="45">
        <v>0.93</v>
      </c>
      <c r="G16" s="35">
        <v>1</v>
      </c>
      <c r="H16" s="35">
        <v>1</v>
      </c>
      <c r="I16" s="32">
        <v>1.4</v>
      </c>
      <c r="J16" s="32">
        <v>1.68</v>
      </c>
      <c r="K16" s="32">
        <v>2.23</v>
      </c>
      <c r="L16" s="32">
        <v>2.57</v>
      </c>
      <c r="M16" s="36">
        <v>452</v>
      </c>
      <c r="N16" s="36">
        <f t="shared" ref="N16:P31" si="6">(M16/12*5*$D16*$F16*$G16*$I16*N$11)+(M16/12*7*$E16*$F16*$H16*$I16*N$12)</f>
        <v>11718544.214299999</v>
      </c>
      <c r="O16" s="36">
        <v>0</v>
      </c>
      <c r="P16" s="36">
        <f t="shared" si="6"/>
        <v>0</v>
      </c>
      <c r="Q16" s="36"/>
      <c r="R16" s="36">
        <f t="shared" ref="R16:R28" si="7">(Q16/12*5*$D16*$F16*$G16*$I16*R$11)+(Q16/12*7*$E16*$F16*$H16*$I16*R$12)</f>
        <v>0</v>
      </c>
      <c r="S16" s="36"/>
      <c r="T16" s="36">
        <f t="shared" ref="T16:T28" si="8">(S16/12*5*$D16*$F16*$G16*$I16*T$11)+(S16/12*7*$E16*$F16*$H16*$I16*T$12)</f>
        <v>0</v>
      </c>
      <c r="U16" s="36">
        <v>0</v>
      </c>
      <c r="V16" s="36">
        <f t="shared" ref="V16:V28" si="9">(U16/12*5*$D16*$F16*$G16*$I16*V$11)+(U16/12*7*$E16*$F16*$H16*$I16*V$12)</f>
        <v>0</v>
      </c>
      <c r="W16" s="36"/>
      <c r="X16" s="36">
        <f t="shared" ref="X16:X28" si="10">(W16/12*5*$D16*$F16*$G16*$I16*X$11)+(W16/12*7*$E16*$F16*$H16*$I16*X$12)</f>
        <v>0</v>
      </c>
      <c r="Y16" s="36"/>
      <c r="Z16" s="36">
        <f t="shared" ref="Z16:Z28" si="11">(Y16/12*5*$D16*$F16*$G16*$I16*Z$11)+(Y16/12*7*$E16*$F16*$H16*$I16*Z$12)</f>
        <v>0</v>
      </c>
      <c r="AA16" s="36"/>
      <c r="AB16" s="36">
        <f t="shared" ref="AB16:AB28" si="12">(AA16/12*5*$D16*$F16*$G16*$I16*AB$11)+(AA16/12*7*$E16*$F16*$H16*$I16*AB$12)</f>
        <v>0</v>
      </c>
      <c r="AC16" s="36">
        <f>1114+195</f>
        <v>1309</v>
      </c>
      <c r="AD16" s="36">
        <f t="shared" ref="AD16:AD28" si="13">(AC16/12*5*$D16*$F16*$G16*$I16*AD$11)+(AC16/12*7*$E16*$F16*$H16*$I16*AD$12)</f>
        <v>39949391.453125</v>
      </c>
      <c r="AE16" s="36">
        <v>0</v>
      </c>
      <c r="AF16" s="36">
        <f t="shared" ref="AF16:AF28" si="14">(AE16/12*5*$D16*$F16*$G16*$I16*AF$11)+(AE16/12*7*$E16*$F16*$H16*$I16*AF$12)</f>
        <v>0</v>
      </c>
      <c r="AG16" s="36"/>
      <c r="AH16" s="36">
        <f t="shared" ref="AH16:AH28" si="15">(AG16/12*5*$D16*$F16*$G16*$I16*AH$11)+(AG16/12*7*$E16*$F16*$H16*$I16*AH$12)</f>
        <v>0</v>
      </c>
      <c r="AI16" s="36"/>
      <c r="AJ16" s="36">
        <f t="shared" ref="AJ16:AJ28" si="16">(AI16/12*5*$D16*$F16*$G16*$I16*AJ$11)+(AI16/12*7*$E16*$F16*$H16*$I16*AJ$12)</f>
        <v>0</v>
      </c>
      <c r="AK16" s="39">
        <v>0</v>
      </c>
      <c r="AL16" s="36">
        <f t="shared" ref="AL16:AL28" si="17">(AK16/12*5*$D16*$F16*$G16*$I16*AL$11)+(AK16/12*7*$E16*$F16*$H16*$I16*AL$12)</f>
        <v>0</v>
      </c>
      <c r="AM16" s="40">
        <v>0</v>
      </c>
      <c r="AN16" s="36">
        <f t="shared" ref="AN16:AN31" si="18">(AM16/12*5*$D16*$F16*$G16*$J16*AN$11)+(AM16/12*7*$E16*$F16*$H16*$J16*AN$12)</f>
        <v>0</v>
      </c>
      <c r="AO16" s="36"/>
      <c r="AP16" s="36">
        <f t="shared" ref="AP16:AP31" si="19">(AO16/12*5*$D16*$F16*$G16*$J16*AP$11)+(AO16/12*7*$E16*$F16*$H16*$J16*AP$12)</f>
        <v>0</v>
      </c>
      <c r="AQ16" s="36">
        <v>1392</v>
      </c>
      <c r="AR16" s="36">
        <f t="shared" ref="AR16:AR31" si="20">(AQ16/12*5*$D16*$F16*$G16*$J16*AR$11)+(AQ16/12*7*$E16*$F16*$H16*$J16*AR$12)</f>
        <v>41717802.889727995</v>
      </c>
      <c r="AS16" s="36"/>
      <c r="AT16" s="36">
        <f t="shared" ref="AT16:AT31" si="21">(AS16/12*5*$D16*$F16*$G16*$J16*AT$11)+(AS16/12*7*$E16*$F16*$H16*$J16*AT$12)</f>
        <v>0</v>
      </c>
      <c r="AU16" s="36"/>
      <c r="AV16" s="36">
        <f t="shared" ref="AV16:AV28" si="22">(AU16/12*5*$D16*$F16*$G16*$I16*AV$11)+(AU16/12*7*$E16*$F16*$H16*$I16*AV$12)</f>
        <v>0</v>
      </c>
      <c r="AW16" s="36"/>
      <c r="AX16" s="36">
        <f t="shared" ref="AX16:AX28" si="23">(AW16/12*5*$D16*$F16*$G16*$I16*AX$11)+(AW16/12*7*$E16*$F16*$H16*$I16*AX$12)</f>
        <v>0</v>
      </c>
      <c r="AY16" s="36"/>
      <c r="AZ16" s="36">
        <f t="shared" ref="AZ16:AZ31" si="24">(AY16/12*5*$D16*$F16*$G16*$J16*AZ$11)+(AY16/12*7*$E16*$F16*$H16*$J16*AZ$12)</f>
        <v>0</v>
      </c>
      <c r="BA16" s="36">
        <v>1172</v>
      </c>
      <c r="BB16" s="36">
        <f t="shared" ref="BB16:BB28" si="25">(BA16/12*5*$D16*$F16*$G16*$I16*BB$11)+(BA16/12*7*$E16*$F16*$H16*$I16*BB$12)</f>
        <v>29270393.311040003</v>
      </c>
      <c r="BC16" s="36">
        <f>190+100</f>
        <v>290</v>
      </c>
      <c r="BD16" s="36">
        <f t="shared" ref="BD16:BD28" si="26">(BC16/12*5*$D16*$F16*$G16*$I16*BD$11)+(BC16/12*7*$E16*$F16*$H16*$I16*BD$12)</f>
        <v>7107990.3828500006</v>
      </c>
      <c r="BE16" s="36">
        <v>428</v>
      </c>
      <c r="BF16" s="36">
        <f t="shared" ref="BF16:BF28" si="27">(BE16/12*5*$D16*$F16*$G16*$I16*BF$11)+(BE16/12*7*$E16*$F16*$H16*$I16*BF$12)</f>
        <v>10490413.392619999</v>
      </c>
      <c r="BG16" s="36">
        <v>2680</v>
      </c>
      <c r="BH16" s="36">
        <f t="shared" ref="BH16:BH31" si="28">(BG16/12*5*$D16*$F16*$G16*$J16*BH$11)+(BG16/12*7*$E16*$F16*$H16*$J16*BH$12)</f>
        <v>70999979.408399999</v>
      </c>
      <c r="BI16" s="36">
        <v>445</v>
      </c>
      <c r="BJ16" s="36">
        <f t="shared" ref="BJ16:BJ28" si="29">(BI16/12*5*$D16*$F16*$G16*$I16*BJ$11)+(BI16/12*7*$E16*$F16*$H16*$I16*BJ$12)</f>
        <v>11615297.125162503</v>
      </c>
      <c r="BK16" s="36">
        <v>833</v>
      </c>
      <c r="BL16" s="36">
        <f t="shared" ref="BL16:BL28" si="30">(BK16/12*5*$D16*$F16*$G16*$I16*BL$11)+(BK16/12*7*$E16*$F16*$H16*$I16*BL$12)</f>
        <v>20803957.020560004</v>
      </c>
      <c r="BM16" s="46"/>
      <c r="BN16" s="36">
        <f t="shared" ref="BN16:BN31" si="31">(BM16/12*5*$D16*$F16*$G16*$J16*BN$11)+(BM16/12*7*$E16*$F16*$H16*$J16*BN$12)</f>
        <v>0</v>
      </c>
      <c r="BO16" s="36"/>
      <c r="BP16" s="36">
        <f t="shared" ref="BP16:BP31" si="32">(BO16/12*5*$D16*$F16*$G16*$J16*BP$11)+(BO16/12*7*$E16*$F16*$H16*$J16*BP$12)</f>
        <v>0</v>
      </c>
      <c r="BQ16" s="36"/>
      <c r="BR16" s="36">
        <f t="shared" ref="BR16:BR28" si="33">(BQ16/12*5*$D16*$F16*$G16*$I16*BR$11)+(BQ16/12*7*$E16*$F16*$H16*$I16*BR$12)</f>
        <v>0</v>
      </c>
      <c r="BS16" s="36"/>
      <c r="BT16" s="36">
        <f t="shared" ref="BT16:BT28" si="34">(BS16/12*5*$D16*$F16*$G16*$I16*BT$11)+(BS16/12*7*$E16*$F16*$H16*$I16*BT$12)</f>
        <v>0</v>
      </c>
      <c r="BU16" s="36"/>
      <c r="BV16" s="36">
        <f t="shared" ref="BV16:BV31" si="35">(BU16/12*5*$D16*$F16*$G16*$J16*BV$11)+(BU16/12*7*$E16*$F16*$H16*$J16*BV$12)</f>
        <v>0</v>
      </c>
      <c r="BW16" s="36"/>
      <c r="BX16" s="36">
        <f t="shared" ref="BX16:BX31" si="36">(BW16/12*5*$D16*$F16*$G16*$J16*BX$11)+(BW16/12*7*$E16*$F16*$H16*$J16*BX$12)</f>
        <v>0</v>
      </c>
      <c r="BY16" s="36"/>
      <c r="BZ16" s="36">
        <f t="shared" ref="BZ16:BZ28" si="37">(BY16/12*5*$D16*$F16*$G16*$I16*BZ$11)+(BY16/12*7*$E16*$F16*$H16*$I16*BZ$12)</f>
        <v>0</v>
      </c>
      <c r="CA16" s="36"/>
      <c r="CB16" s="36">
        <f t="shared" ref="CB16:CB31" si="38">(CA16/12*5*$D16*$F16*$G16*$J16*CB$11)+(CA16/12*7*$E16*$F16*$H16*$J16*CB$12)</f>
        <v>0</v>
      </c>
      <c r="CC16" s="36"/>
      <c r="CD16" s="36">
        <f t="shared" ref="CD16:CD28" si="39">(CC16/12*5*$D16*$F16*$G16*$I16*CD$11)+(CC16/12*7*$E16*$F16*$H16*$I16*CD$12)</f>
        <v>0</v>
      </c>
      <c r="CE16" s="36">
        <v>240</v>
      </c>
      <c r="CF16" s="36">
        <f t="shared" ref="CF16:CF28" si="40">(CE16/12*5*$D16*$F16*$G16*$I16*CF$11)+(CE16/12*7*$E16*$F16*$H16*$I16*CF$12)</f>
        <v>4418176.8540000003</v>
      </c>
      <c r="CG16" s="36">
        <v>65</v>
      </c>
      <c r="CH16" s="36">
        <f t="shared" ref="CH16:CH28" si="41">(CG16/12*5*$D16*$F16*$G16*$I16*CH$11)+(CG16/12*7*$E16*$F16*$H16*$I16*CH$12)</f>
        <v>1196589.5646250001</v>
      </c>
      <c r="CI16" s="36">
        <v>146</v>
      </c>
      <c r="CJ16" s="36">
        <f t="shared" ref="CJ16:CJ28" si="42">(CI16/12*5*$D16*$F16*$G16*$I16*CJ$11)+(CI16/12*7*$E16*$F16*$H16*$I16*CJ$12)</f>
        <v>3546797.9198749997</v>
      </c>
      <c r="CK16" s="36">
        <v>547</v>
      </c>
      <c r="CL16" s="36">
        <f t="shared" ref="CL16:CN31" si="43">(CK16/12*5*$D16*$F16*$G16*$J16*CL$11)+(CK16/12*7*$E16*$F16*$H16*$J16*CL$12)</f>
        <v>16250864.413917003</v>
      </c>
      <c r="CM16" s="36">
        <v>262</v>
      </c>
      <c r="CN16" s="36">
        <f t="shared" si="43"/>
        <v>8948006.0761139989</v>
      </c>
      <c r="CO16" s="41">
        <v>162</v>
      </c>
      <c r="CP16" s="36">
        <f t="shared" ref="CP16:CP28" si="44">(CO16/12*5*$D16*$F16*$G16*$I16*CP$11)+(CO16/12*7*$E16*$F16*$H16*$I16*CP$12)</f>
        <v>4469448.8002499994</v>
      </c>
      <c r="CQ16" s="36">
        <v>480</v>
      </c>
      <c r="CR16" s="36">
        <f t="shared" ref="CR16:CR28" si="45">(CQ16/12*5*$D16*$F16*$G16*$J16*CR$11)+(CQ16/12*7*$E16*$F16*$H16*$J16*CR$12)</f>
        <v>16023042.58464</v>
      </c>
      <c r="CS16" s="36">
        <v>35</v>
      </c>
      <c r="CT16" s="36">
        <f t="shared" ref="CT16:CT28" si="46">(CS16/12*5*$D16*$F16*$G16*$J16*CT$11)+(CS16/12*7*$E16*$F16*$H16*$J16*CT$12)</f>
        <v>1015846.02987</v>
      </c>
      <c r="CU16" s="36">
        <v>260</v>
      </c>
      <c r="CV16" s="36">
        <f t="shared" ref="CV16:CV28" si="47">(CU16/12*5*$D16*$F16*$G16*$J16*CV$11)+(CU16/12*7*$E16*$F16*$H16*$J16*CV$12)</f>
        <v>8695281.0835800003</v>
      </c>
      <c r="CW16" s="36">
        <v>240</v>
      </c>
      <c r="CX16" s="36">
        <f t="shared" ref="CX16:CX28" si="48">(CW16/12*5*$D16*$F16*$G16*$J16*CX$11)+(CW16/12*7*$E16*$F16*$H16*$J16*CX$12)</f>
        <v>8011521.29232</v>
      </c>
      <c r="CY16" s="36">
        <v>248</v>
      </c>
      <c r="CZ16" s="36">
        <f t="shared" ref="CZ16:CZ28" si="49">(CY16/12*5*$D16*$F16*$G16*$J16*CZ$11)+(CY16/12*7*$E16*$F16*$H16*$J16*CZ$12)</f>
        <v>8293960.418184001</v>
      </c>
      <c r="DA16" s="36">
        <v>290</v>
      </c>
      <c r="DB16" s="36">
        <f t="shared" ref="DB16:DB28" si="50">(DA16/12*5*$D16*$F16*$G16*$I16*DB$11)+(DA16/12*7*$E16*$F16*$H16*$I16*DB$12)</f>
        <v>8000865.1362500004</v>
      </c>
      <c r="DC16" s="36">
        <v>190</v>
      </c>
      <c r="DD16" s="36">
        <f t="shared" ref="DD16:DD28" si="51">(DC16/12*5*$D16*$F16*$G16*$I16*DD$11)+(DC16/12*7*$E16*$F16*$H16*$I16*DD$12)</f>
        <v>5397685.439650001</v>
      </c>
      <c r="DE16" s="36">
        <v>26</v>
      </c>
      <c r="DF16" s="36">
        <f t="shared" ref="DF16:DF28" si="52">(DE16/12*5*$D16*$F16*$G16*$J16*DF$11)+(DE16/12*7*$E16*$F16*$H16*$J16*DF$12)</f>
        <v>962504.60669999989</v>
      </c>
      <c r="DG16" s="36">
        <v>190</v>
      </c>
      <c r="DH16" s="36">
        <f t="shared" ref="DH16:DH28" si="53">(DG16/12*5*$D16*$F16*$G16*$J16*DH$11)+(DG16/12*7*$E16*$F16*$H16*$J16*DH$12)</f>
        <v>6821476.2882000003</v>
      </c>
      <c r="DI16" s="36">
        <v>32</v>
      </c>
      <c r="DJ16" s="36">
        <f t="shared" ref="DJ16:DJ31" si="54">(DI16/12*5*$D16*$F16*$G16*$K16*DJ$11)+(DI16/12*7*$E16*$F16*$H16*$K16*DJ$12)</f>
        <v>1572443.4234000002</v>
      </c>
      <c r="DK16" s="36">
        <v>70</v>
      </c>
      <c r="DL16" s="36">
        <f>(DK16/12*5*$D16*$F16*$G16*$L16*DL$11)+(DK16/12*7*$E16*$F16*$G16*$L16*DL$12)</f>
        <v>3717968.6536999997</v>
      </c>
      <c r="DM16" s="36"/>
      <c r="DN16" s="36">
        <f t="shared" ref="DN16:DN77" si="55">(DM16*$D16*$F16*$G16*$J16*DN$11)</f>
        <v>0</v>
      </c>
      <c r="DO16" s="36">
        <f t="shared" ref="DO16:DP28" si="56">SUM(M16,O16,Q16,S16,U16,W16,Y16,AA16,AC16,AE16,AG16,AI16,AK16,AM16,AO16,AQ16,AS16,AU16,AW16,AY16,BA16,BC16,BE16,BG16,BI16,BK16,BM16,BO16,BQ16,BS16,BU16,BW16,BY16,CA16,CC16,CE16,CG16,CI16,CK16,CM16,CO16,CQ16,CS16,CU16,CW16,CY16,DA16,DC16,DE16,DG16,DI16,DK16,DM16)</f>
        <v>12484</v>
      </c>
      <c r="DP16" s="36">
        <f t="shared" si="56"/>
        <v>351016247.78306049</v>
      </c>
      <c r="DQ16" s="47">
        <f t="shared" ref="DQ16:DQ79" si="57">ROUND(DO16*H16,0)</f>
        <v>12484</v>
      </c>
      <c r="DR16" s="80">
        <f t="shared" si="2"/>
        <v>1</v>
      </c>
    </row>
    <row r="17" spans="1:122" ht="38.25" customHeight="1" x14ac:dyDescent="0.25">
      <c r="A17" s="43"/>
      <c r="B17" s="44">
        <v>3</v>
      </c>
      <c r="C17" s="31" t="s">
        <v>142</v>
      </c>
      <c r="D17" s="32">
        <f t="shared" ref="D17:D80" si="58">D16</f>
        <v>19063</v>
      </c>
      <c r="E17" s="33">
        <v>18530</v>
      </c>
      <c r="F17" s="48">
        <v>0.28000000000000003</v>
      </c>
      <c r="G17" s="35">
        <v>1</v>
      </c>
      <c r="H17" s="35">
        <v>1</v>
      </c>
      <c r="I17" s="32">
        <v>1.4</v>
      </c>
      <c r="J17" s="32">
        <v>1.68</v>
      </c>
      <c r="K17" s="32">
        <v>2.23</v>
      </c>
      <c r="L17" s="32">
        <v>2.57</v>
      </c>
      <c r="M17" s="36">
        <v>580</v>
      </c>
      <c r="N17" s="36">
        <f t="shared" si="6"/>
        <v>4527289.8953333339</v>
      </c>
      <c r="O17" s="36">
        <v>0</v>
      </c>
      <c r="P17" s="36">
        <f t="shared" si="6"/>
        <v>0</v>
      </c>
      <c r="Q17" s="36">
        <v>0</v>
      </c>
      <c r="R17" s="36">
        <f t="shared" si="7"/>
        <v>0</v>
      </c>
      <c r="S17" s="36"/>
      <c r="T17" s="36">
        <f t="shared" si="8"/>
        <v>0</v>
      </c>
      <c r="U17" s="36">
        <v>0</v>
      </c>
      <c r="V17" s="36">
        <f t="shared" si="9"/>
        <v>0</v>
      </c>
      <c r="W17" s="36">
        <v>2</v>
      </c>
      <c r="X17" s="36">
        <f t="shared" si="10"/>
        <v>15611.344466666666</v>
      </c>
      <c r="Y17" s="36">
        <v>0</v>
      </c>
      <c r="Z17" s="36">
        <f t="shared" si="11"/>
        <v>0</v>
      </c>
      <c r="AA17" s="36">
        <v>0</v>
      </c>
      <c r="AB17" s="36">
        <f t="shared" si="12"/>
        <v>0</v>
      </c>
      <c r="AC17" s="36">
        <v>93</v>
      </c>
      <c r="AD17" s="36">
        <f t="shared" si="13"/>
        <v>854532.4375</v>
      </c>
      <c r="AE17" s="36">
        <v>0</v>
      </c>
      <c r="AF17" s="36">
        <f t="shared" si="14"/>
        <v>0</v>
      </c>
      <c r="AG17" s="36">
        <v>8</v>
      </c>
      <c r="AH17" s="36">
        <f t="shared" si="15"/>
        <v>53174.969866666666</v>
      </c>
      <c r="AI17" s="36"/>
      <c r="AJ17" s="36">
        <f t="shared" si="16"/>
        <v>0</v>
      </c>
      <c r="AK17" s="39">
        <v>0</v>
      </c>
      <c r="AL17" s="36">
        <f t="shared" si="17"/>
        <v>0</v>
      </c>
      <c r="AM17" s="40">
        <v>0</v>
      </c>
      <c r="AN17" s="36">
        <f t="shared" si="18"/>
        <v>0</v>
      </c>
      <c r="AO17" s="36">
        <v>0</v>
      </c>
      <c r="AP17" s="36">
        <f t="shared" si="19"/>
        <v>0</v>
      </c>
      <c r="AQ17" s="36">
        <v>0</v>
      </c>
      <c r="AR17" s="36">
        <f t="shared" si="20"/>
        <v>0</v>
      </c>
      <c r="AS17" s="36">
        <v>0</v>
      </c>
      <c r="AT17" s="36">
        <f t="shared" si="21"/>
        <v>0</v>
      </c>
      <c r="AU17" s="36"/>
      <c r="AV17" s="36">
        <f t="shared" si="22"/>
        <v>0</v>
      </c>
      <c r="AW17" s="36"/>
      <c r="AX17" s="36">
        <f t="shared" si="23"/>
        <v>0</v>
      </c>
      <c r="AY17" s="36">
        <v>10</v>
      </c>
      <c r="AZ17" s="36">
        <f t="shared" si="24"/>
        <v>87768.751000000018</v>
      </c>
      <c r="BA17" s="36"/>
      <c r="BB17" s="36">
        <f t="shared" si="25"/>
        <v>0</v>
      </c>
      <c r="BC17" s="36"/>
      <c r="BD17" s="36">
        <f t="shared" si="26"/>
        <v>0</v>
      </c>
      <c r="BE17" s="36">
        <v>0</v>
      </c>
      <c r="BF17" s="36">
        <f t="shared" si="27"/>
        <v>0</v>
      </c>
      <c r="BG17" s="36">
        <v>1943</v>
      </c>
      <c r="BH17" s="36">
        <f t="shared" si="28"/>
        <v>15497844.967640001</v>
      </c>
      <c r="BI17" s="36">
        <v>556</v>
      </c>
      <c r="BJ17" s="36">
        <f t="shared" si="29"/>
        <v>4369383.7294800002</v>
      </c>
      <c r="BK17" s="36">
        <v>627</v>
      </c>
      <c r="BL17" s="36">
        <f t="shared" si="30"/>
        <v>4714586.0854400005</v>
      </c>
      <c r="BM17" s="46">
        <v>0</v>
      </c>
      <c r="BN17" s="36">
        <f t="shared" si="31"/>
        <v>0</v>
      </c>
      <c r="BO17" s="36">
        <v>0</v>
      </c>
      <c r="BP17" s="36">
        <f t="shared" si="32"/>
        <v>0</v>
      </c>
      <c r="BQ17" s="36">
        <v>0</v>
      </c>
      <c r="BR17" s="36">
        <f t="shared" si="33"/>
        <v>0</v>
      </c>
      <c r="BS17" s="36"/>
      <c r="BT17" s="36">
        <f t="shared" si="34"/>
        <v>0</v>
      </c>
      <c r="BU17" s="36">
        <v>0</v>
      </c>
      <c r="BV17" s="36">
        <f t="shared" si="35"/>
        <v>0</v>
      </c>
      <c r="BW17" s="36"/>
      <c r="BX17" s="36">
        <f t="shared" si="36"/>
        <v>0</v>
      </c>
      <c r="BY17" s="36">
        <v>0</v>
      </c>
      <c r="BZ17" s="36">
        <f t="shared" si="37"/>
        <v>0</v>
      </c>
      <c r="CA17" s="36"/>
      <c r="CB17" s="36">
        <f t="shared" si="38"/>
        <v>0</v>
      </c>
      <c r="CC17" s="36">
        <v>0</v>
      </c>
      <c r="CD17" s="36">
        <f t="shared" si="39"/>
        <v>0</v>
      </c>
      <c r="CE17" s="36">
        <v>55</v>
      </c>
      <c r="CF17" s="36">
        <f t="shared" si="40"/>
        <v>304838.36716666666</v>
      </c>
      <c r="CG17" s="36">
        <v>60</v>
      </c>
      <c r="CH17" s="36">
        <f t="shared" si="41"/>
        <v>332550.946</v>
      </c>
      <c r="CI17" s="36">
        <v>102</v>
      </c>
      <c r="CJ17" s="36">
        <f t="shared" si="42"/>
        <v>746034.3835</v>
      </c>
      <c r="CK17" s="36">
        <v>700</v>
      </c>
      <c r="CL17" s="36">
        <f t="shared" si="43"/>
        <v>6261267.5692000017</v>
      </c>
      <c r="CM17" s="36">
        <v>364</v>
      </c>
      <c r="CN17" s="36">
        <f t="shared" si="43"/>
        <v>3742841.579568</v>
      </c>
      <c r="CO17" s="41">
        <v>168</v>
      </c>
      <c r="CP17" s="36">
        <f t="shared" si="44"/>
        <v>1395479.0359999998</v>
      </c>
      <c r="CQ17" s="49">
        <v>100</v>
      </c>
      <c r="CR17" s="36">
        <f t="shared" si="45"/>
        <v>1005029.5528000002</v>
      </c>
      <c r="CS17" s="36">
        <v>25</v>
      </c>
      <c r="CT17" s="36">
        <f t="shared" si="46"/>
        <v>218461.51180000004</v>
      </c>
      <c r="CU17" s="36">
        <v>280</v>
      </c>
      <c r="CV17" s="36">
        <f t="shared" si="47"/>
        <v>2819313.6350399996</v>
      </c>
      <c r="CW17" s="36">
        <v>90</v>
      </c>
      <c r="CX17" s="36">
        <f t="shared" si="48"/>
        <v>904526.59752000007</v>
      </c>
      <c r="CY17" s="36">
        <v>180</v>
      </c>
      <c r="CZ17" s="36">
        <f t="shared" si="49"/>
        <v>1812415.9082400003</v>
      </c>
      <c r="DA17" s="36">
        <v>370</v>
      </c>
      <c r="DB17" s="36">
        <f t="shared" si="50"/>
        <v>3073376.4483333332</v>
      </c>
      <c r="DC17" s="36">
        <v>66</v>
      </c>
      <c r="DD17" s="36">
        <f t="shared" si="51"/>
        <v>564511.75396</v>
      </c>
      <c r="DE17" s="36"/>
      <c r="DF17" s="36">
        <f t="shared" si="52"/>
        <v>0</v>
      </c>
      <c r="DG17" s="36">
        <v>191</v>
      </c>
      <c r="DH17" s="36">
        <f t="shared" si="53"/>
        <v>2064587.16408</v>
      </c>
      <c r="DI17" s="36">
        <v>14</v>
      </c>
      <c r="DJ17" s="36">
        <f t="shared" si="54"/>
        <v>207122.92405000003</v>
      </c>
      <c r="DK17" s="36">
        <v>70</v>
      </c>
      <c r="DL17" s="36">
        <f t="shared" ref="DL17:DL31" si="59">(DK17/12*5*$D17*$F17*$G17*$L17*DL$11)+(DK17/12*7*$E17*$F17*$G17*$L17*DL$12)</f>
        <v>1119388.4118666665</v>
      </c>
      <c r="DM17" s="36"/>
      <c r="DN17" s="36">
        <f t="shared" si="55"/>
        <v>0</v>
      </c>
      <c r="DO17" s="36">
        <f t="shared" si="56"/>
        <v>6654</v>
      </c>
      <c r="DP17" s="36">
        <f t="shared" si="56"/>
        <v>56691937.96985133</v>
      </c>
      <c r="DQ17" s="47">
        <f t="shared" si="57"/>
        <v>6654</v>
      </c>
      <c r="DR17" s="80">
        <f t="shared" si="2"/>
        <v>1</v>
      </c>
    </row>
    <row r="18" spans="1:122" ht="32.25" customHeight="1" x14ac:dyDescent="0.25">
      <c r="A18" s="43"/>
      <c r="B18" s="44">
        <v>4</v>
      </c>
      <c r="C18" s="31" t="s">
        <v>143</v>
      </c>
      <c r="D18" s="32">
        <f t="shared" si="58"/>
        <v>19063</v>
      </c>
      <c r="E18" s="33">
        <v>18530</v>
      </c>
      <c r="F18" s="45">
        <v>0.98</v>
      </c>
      <c r="G18" s="35">
        <v>1</v>
      </c>
      <c r="H18" s="35">
        <v>1</v>
      </c>
      <c r="I18" s="32">
        <v>1.4</v>
      </c>
      <c r="J18" s="32">
        <v>1.68</v>
      </c>
      <c r="K18" s="32">
        <v>2.23</v>
      </c>
      <c r="L18" s="32">
        <v>2.57</v>
      </c>
      <c r="M18" s="36">
        <v>0</v>
      </c>
      <c r="N18" s="36">
        <f t="shared" si="6"/>
        <v>0</v>
      </c>
      <c r="O18" s="36">
        <v>0</v>
      </c>
      <c r="P18" s="36">
        <f t="shared" si="6"/>
        <v>0</v>
      </c>
      <c r="Q18" s="36">
        <v>0</v>
      </c>
      <c r="R18" s="36">
        <f t="shared" si="7"/>
        <v>0</v>
      </c>
      <c r="S18" s="36"/>
      <c r="T18" s="36">
        <f t="shared" si="8"/>
        <v>0</v>
      </c>
      <c r="U18" s="36">
        <v>0</v>
      </c>
      <c r="V18" s="36">
        <f t="shared" si="9"/>
        <v>0</v>
      </c>
      <c r="W18" s="36">
        <v>0</v>
      </c>
      <c r="X18" s="36">
        <f t="shared" si="10"/>
        <v>0</v>
      </c>
      <c r="Y18" s="36">
        <v>0</v>
      </c>
      <c r="Z18" s="36">
        <f t="shared" si="11"/>
        <v>0</v>
      </c>
      <c r="AA18" s="36">
        <v>0</v>
      </c>
      <c r="AB18" s="36">
        <f t="shared" si="12"/>
        <v>0</v>
      </c>
      <c r="AC18" s="36">
        <v>1104</v>
      </c>
      <c r="AD18" s="36">
        <f t="shared" si="13"/>
        <v>35504444.5</v>
      </c>
      <c r="AE18" s="36">
        <v>0</v>
      </c>
      <c r="AF18" s="36">
        <f t="shared" si="14"/>
        <v>0</v>
      </c>
      <c r="AG18" s="36">
        <v>0</v>
      </c>
      <c r="AH18" s="36">
        <f t="shared" si="15"/>
        <v>0</v>
      </c>
      <c r="AI18" s="36"/>
      <c r="AJ18" s="36">
        <f t="shared" si="16"/>
        <v>0</v>
      </c>
      <c r="AK18" s="39">
        <v>0</v>
      </c>
      <c r="AL18" s="36">
        <f t="shared" si="17"/>
        <v>0</v>
      </c>
      <c r="AM18" s="40">
        <v>0</v>
      </c>
      <c r="AN18" s="36">
        <f t="shared" si="18"/>
        <v>0</v>
      </c>
      <c r="AO18" s="36">
        <v>0</v>
      </c>
      <c r="AP18" s="36">
        <f t="shared" si="19"/>
        <v>0</v>
      </c>
      <c r="AQ18" s="36">
        <v>1500</v>
      </c>
      <c r="AR18" s="36">
        <f t="shared" si="20"/>
        <v>47371439.136</v>
      </c>
      <c r="AS18" s="36">
        <v>0</v>
      </c>
      <c r="AT18" s="36">
        <f t="shared" si="21"/>
        <v>0</v>
      </c>
      <c r="AU18" s="36"/>
      <c r="AV18" s="36">
        <f t="shared" si="22"/>
        <v>0</v>
      </c>
      <c r="AW18" s="36"/>
      <c r="AX18" s="36">
        <f t="shared" si="23"/>
        <v>0</v>
      </c>
      <c r="AY18" s="36"/>
      <c r="AZ18" s="36">
        <f t="shared" si="24"/>
        <v>0</v>
      </c>
      <c r="BA18" s="36">
        <v>1500</v>
      </c>
      <c r="BB18" s="36">
        <f t="shared" si="25"/>
        <v>39476199.280000001</v>
      </c>
      <c r="BC18" s="36">
        <f>1230-300</f>
        <v>930</v>
      </c>
      <c r="BD18" s="36">
        <f t="shared" si="26"/>
        <v>24020105.431699999</v>
      </c>
      <c r="BE18" s="36">
        <v>1329</v>
      </c>
      <c r="BF18" s="36">
        <f t="shared" si="27"/>
        <v>34325505.504009999</v>
      </c>
      <c r="BG18" s="36">
        <v>1088</v>
      </c>
      <c r="BH18" s="36">
        <f t="shared" si="28"/>
        <v>30373542.787840001</v>
      </c>
      <c r="BI18" s="36">
        <v>0</v>
      </c>
      <c r="BJ18" s="36">
        <f t="shared" si="29"/>
        <v>0</v>
      </c>
      <c r="BK18" s="36">
        <v>1320</v>
      </c>
      <c r="BL18" s="36">
        <f t="shared" si="30"/>
        <v>34739055.366399996</v>
      </c>
      <c r="BM18" s="46">
        <v>0</v>
      </c>
      <c r="BN18" s="36">
        <f t="shared" si="31"/>
        <v>0</v>
      </c>
      <c r="BO18" s="36">
        <v>0</v>
      </c>
      <c r="BP18" s="36">
        <f t="shared" si="32"/>
        <v>0</v>
      </c>
      <c r="BQ18" s="36">
        <v>0</v>
      </c>
      <c r="BR18" s="36">
        <f t="shared" si="33"/>
        <v>0</v>
      </c>
      <c r="BS18" s="36">
        <v>0</v>
      </c>
      <c r="BT18" s="36">
        <f t="shared" si="34"/>
        <v>0</v>
      </c>
      <c r="BU18" s="36">
        <v>0</v>
      </c>
      <c r="BV18" s="36">
        <f t="shared" si="35"/>
        <v>0</v>
      </c>
      <c r="BW18" s="36"/>
      <c r="BX18" s="36">
        <f t="shared" si="36"/>
        <v>0</v>
      </c>
      <c r="BY18" s="36">
        <v>0</v>
      </c>
      <c r="BZ18" s="36">
        <f t="shared" si="37"/>
        <v>0</v>
      </c>
      <c r="CA18" s="36">
        <v>0</v>
      </c>
      <c r="CB18" s="36">
        <f t="shared" si="38"/>
        <v>0</v>
      </c>
      <c r="CC18" s="36">
        <v>0</v>
      </c>
      <c r="CD18" s="36">
        <f t="shared" si="39"/>
        <v>0</v>
      </c>
      <c r="CE18" s="36"/>
      <c r="CF18" s="36">
        <f t="shared" si="40"/>
        <v>0</v>
      </c>
      <c r="CG18" s="36"/>
      <c r="CH18" s="36">
        <f t="shared" si="41"/>
        <v>0</v>
      </c>
      <c r="CI18" s="36">
        <v>139</v>
      </c>
      <c r="CJ18" s="36">
        <f t="shared" si="42"/>
        <v>3558291.4467916666</v>
      </c>
      <c r="CK18" s="36">
        <v>450</v>
      </c>
      <c r="CL18" s="36">
        <f t="shared" si="43"/>
        <v>14087852.030699998</v>
      </c>
      <c r="CM18" s="36">
        <v>220</v>
      </c>
      <c r="CN18" s="36">
        <f t="shared" si="43"/>
        <v>7917549.4952399982</v>
      </c>
      <c r="CO18" s="41">
        <v>110</v>
      </c>
      <c r="CP18" s="36">
        <f t="shared" si="44"/>
        <v>3197972.7908333326</v>
      </c>
      <c r="CQ18" s="36">
        <v>210</v>
      </c>
      <c r="CR18" s="36">
        <f t="shared" si="45"/>
        <v>7386967.2130800001</v>
      </c>
      <c r="CS18" s="36">
        <v>20</v>
      </c>
      <c r="CT18" s="36">
        <f t="shared" si="46"/>
        <v>611692.23304000008</v>
      </c>
      <c r="CU18" s="36">
        <v>160</v>
      </c>
      <c r="CV18" s="36">
        <f t="shared" si="47"/>
        <v>5638627.2700800002</v>
      </c>
      <c r="CW18" s="36">
        <v>190</v>
      </c>
      <c r="CX18" s="36">
        <f t="shared" si="48"/>
        <v>6683446.5261200015</v>
      </c>
      <c r="CY18" s="36">
        <v>230</v>
      </c>
      <c r="CZ18" s="36">
        <f t="shared" si="49"/>
        <v>8105526.7007400002</v>
      </c>
      <c r="DA18" s="36">
        <v>275</v>
      </c>
      <c r="DB18" s="36">
        <f t="shared" si="50"/>
        <v>7994931.9770833328</v>
      </c>
      <c r="DC18" s="36">
        <v>185</v>
      </c>
      <c r="DD18" s="36">
        <f t="shared" si="51"/>
        <v>5538202.4346833322</v>
      </c>
      <c r="DE18" s="36">
        <v>10</v>
      </c>
      <c r="DF18" s="36">
        <f t="shared" si="52"/>
        <v>390096.98700000002</v>
      </c>
      <c r="DG18" s="36">
        <v>50</v>
      </c>
      <c r="DH18" s="36">
        <f t="shared" si="53"/>
        <v>1891637.4539999999</v>
      </c>
      <c r="DI18" s="36">
        <v>10</v>
      </c>
      <c r="DJ18" s="36">
        <f t="shared" si="54"/>
        <v>517807.31012500008</v>
      </c>
      <c r="DK18" s="36">
        <v>40</v>
      </c>
      <c r="DL18" s="36">
        <f t="shared" si="59"/>
        <v>2238776.8237333335</v>
      </c>
      <c r="DM18" s="36"/>
      <c r="DN18" s="36">
        <f t="shared" si="55"/>
        <v>0</v>
      </c>
      <c r="DO18" s="36">
        <f t="shared" si="56"/>
        <v>11070</v>
      </c>
      <c r="DP18" s="36">
        <f t="shared" si="56"/>
        <v>321569670.69919997</v>
      </c>
      <c r="DQ18" s="47">
        <f t="shared" si="57"/>
        <v>11070</v>
      </c>
      <c r="DR18" s="80">
        <f t="shared" si="2"/>
        <v>1</v>
      </c>
    </row>
    <row r="19" spans="1:122" ht="15.75" customHeight="1" x14ac:dyDescent="0.25">
      <c r="A19" s="43"/>
      <c r="B19" s="44">
        <v>5</v>
      </c>
      <c r="C19" s="31" t="s">
        <v>144</v>
      </c>
      <c r="D19" s="32">
        <f t="shared" si="58"/>
        <v>19063</v>
      </c>
      <c r="E19" s="33">
        <v>18530</v>
      </c>
      <c r="F19" s="32">
        <v>1.01</v>
      </c>
      <c r="G19" s="35">
        <v>1</v>
      </c>
      <c r="H19" s="35">
        <v>1</v>
      </c>
      <c r="I19" s="32">
        <v>1.4</v>
      </c>
      <c r="J19" s="32">
        <v>1.68</v>
      </c>
      <c r="K19" s="32">
        <v>2.23</v>
      </c>
      <c r="L19" s="32">
        <v>2.57</v>
      </c>
      <c r="M19" s="36">
        <v>0</v>
      </c>
      <c r="N19" s="36">
        <f t="shared" si="6"/>
        <v>0</v>
      </c>
      <c r="O19" s="36">
        <v>0</v>
      </c>
      <c r="P19" s="36">
        <f t="shared" si="6"/>
        <v>0</v>
      </c>
      <c r="Q19" s="36">
        <v>0</v>
      </c>
      <c r="R19" s="36">
        <f t="shared" si="7"/>
        <v>0</v>
      </c>
      <c r="S19" s="36"/>
      <c r="T19" s="36">
        <f t="shared" si="8"/>
        <v>0</v>
      </c>
      <c r="U19" s="36">
        <v>0</v>
      </c>
      <c r="V19" s="36">
        <f t="shared" si="9"/>
        <v>0</v>
      </c>
      <c r="W19" s="36">
        <v>0</v>
      </c>
      <c r="X19" s="36">
        <f t="shared" si="10"/>
        <v>0</v>
      </c>
      <c r="Y19" s="36">
        <v>0</v>
      </c>
      <c r="Z19" s="36">
        <f t="shared" si="11"/>
        <v>0</v>
      </c>
      <c r="AA19" s="36">
        <v>0</v>
      </c>
      <c r="AB19" s="36">
        <f t="shared" si="12"/>
        <v>0</v>
      </c>
      <c r="AC19" s="36">
        <v>1278</v>
      </c>
      <c r="AD19" s="36">
        <f t="shared" si="13"/>
        <v>42358424.71875</v>
      </c>
      <c r="AE19" s="36">
        <v>0</v>
      </c>
      <c r="AF19" s="36">
        <f t="shared" si="14"/>
        <v>0</v>
      </c>
      <c r="AG19" s="36">
        <v>0</v>
      </c>
      <c r="AH19" s="36">
        <f t="shared" si="15"/>
        <v>0</v>
      </c>
      <c r="AI19" s="36"/>
      <c r="AJ19" s="36">
        <f t="shared" si="16"/>
        <v>0</v>
      </c>
      <c r="AK19" s="39">
        <v>0</v>
      </c>
      <c r="AL19" s="36">
        <f t="shared" si="17"/>
        <v>0</v>
      </c>
      <c r="AM19" s="40">
        <v>0</v>
      </c>
      <c r="AN19" s="36">
        <f t="shared" si="18"/>
        <v>0</v>
      </c>
      <c r="AO19" s="36">
        <v>0</v>
      </c>
      <c r="AP19" s="36">
        <f t="shared" si="19"/>
        <v>0</v>
      </c>
      <c r="AQ19" s="36">
        <v>620</v>
      </c>
      <c r="AR19" s="36">
        <f t="shared" si="20"/>
        <v>20179588.56256</v>
      </c>
      <c r="AS19" s="36">
        <v>0</v>
      </c>
      <c r="AT19" s="36">
        <f t="shared" si="21"/>
        <v>0</v>
      </c>
      <c r="AU19" s="36"/>
      <c r="AV19" s="36">
        <f t="shared" si="22"/>
        <v>0</v>
      </c>
      <c r="AW19" s="36"/>
      <c r="AX19" s="36">
        <f t="shared" si="23"/>
        <v>0</v>
      </c>
      <c r="AY19" s="36">
        <v>0</v>
      </c>
      <c r="AZ19" s="36">
        <f t="shared" si="24"/>
        <v>0</v>
      </c>
      <c r="BA19" s="36">
        <v>850</v>
      </c>
      <c r="BB19" s="36">
        <f t="shared" si="25"/>
        <v>23054637.470666662</v>
      </c>
      <c r="BC19" s="36">
        <v>490</v>
      </c>
      <c r="BD19" s="36">
        <f t="shared" si="26"/>
        <v>13043175.530116666</v>
      </c>
      <c r="BE19" s="36">
        <v>371</v>
      </c>
      <c r="BF19" s="36">
        <f t="shared" si="27"/>
        <v>9875547.1870883331</v>
      </c>
      <c r="BG19" s="36">
        <v>512</v>
      </c>
      <c r="BH19" s="36">
        <f t="shared" si="28"/>
        <v>14730985.93792</v>
      </c>
      <c r="BI19" s="36">
        <v>0</v>
      </c>
      <c r="BJ19" s="36">
        <f t="shared" si="29"/>
        <v>0</v>
      </c>
      <c r="BK19" s="36">
        <v>530</v>
      </c>
      <c r="BL19" s="36">
        <f t="shared" si="30"/>
        <v>14375244.54053333</v>
      </c>
      <c r="BM19" s="46">
        <v>0</v>
      </c>
      <c r="BN19" s="36">
        <f t="shared" si="31"/>
        <v>0</v>
      </c>
      <c r="BO19" s="36">
        <v>0</v>
      </c>
      <c r="BP19" s="36">
        <f t="shared" si="32"/>
        <v>0</v>
      </c>
      <c r="BQ19" s="36">
        <v>0</v>
      </c>
      <c r="BR19" s="36">
        <f t="shared" si="33"/>
        <v>0</v>
      </c>
      <c r="BS19" s="36">
        <v>0</v>
      </c>
      <c r="BT19" s="36">
        <f t="shared" si="34"/>
        <v>0</v>
      </c>
      <c r="BU19" s="36">
        <v>0</v>
      </c>
      <c r="BV19" s="36">
        <f t="shared" si="35"/>
        <v>0</v>
      </c>
      <c r="BW19" s="36"/>
      <c r="BX19" s="36">
        <f t="shared" si="36"/>
        <v>0</v>
      </c>
      <c r="BY19" s="36">
        <v>0</v>
      </c>
      <c r="BZ19" s="36">
        <f t="shared" si="37"/>
        <v>0</v>
      </c>
      <c r="CA19" s="36">
        <v>0</v>
      </c>
      <c r="CB19" s="36">
        <f t="shared" si="38"/>
        <v>0</v>
      </c>
      <c r="CC19" s="36">
        <v>0</v>
      </c>
      <c r="CD19" s="36">
        <f t="shared" si="39"/>
        <v>0</v>
      </c>
      <c r="CE19" s="36"/>
      <c r="CF19" s="36">
        <f t="shared" si="40"/>
        <v>0</v>
      </c>
      <c r="CG19" s="36"/>
      <c r="CH19" s="36">
        <f t="shared" si="41"/>
        <v>0</v>
      </c>
      <c r="CI19" s="36">
        <v>31</v>
      </c>
      <c r="CJ19" s="36">
        <f t="shared" si="42"/>
        <v>817868.92672916665</v>
      </c>
      <c r="CK19" s="36">
        <v>130</v>
      </c>
      <c r="CL19" s="36">
        <f t="shared" si="43"/>
        <v>4194410.3665100001</v>
      </c>
      <c r="CM19" s="36">
        <v>120</v>
      </c>
      <c r="CN19" s="36">
        <f t="shared" si="43"/>
        <v>4450867.3414799999</v>
      </c>
      <c r="CO19" s="41">
        <v>5</v>
      </c>
      <c r="CP19" s="36">
        <f t="shared" si="44"/>
        <v>149812.26895833333</v>
      </c>
      <c r="CQ19" s="36">
        <v>60</v>
      </c>
      <c r="CR19" s="36">
        <f t="shared" si="45"/>
        <v>2175171.1035599997</v>
      </c>
      <c r="CS19" s="36">
        <v>0</v>
      </c>
      <c r="CT19" s="36">
        <f t="shared" si="46"/>
        <v>0</v>
      </c>
      <c r="CU19" s="36">
        <v>20</v>
      </c>
      <c r="CV19" s="36">
        <f t="shared" si="47"/>
        <v>726404.78862000001</v>
      </c>
      <c r="CW19" s="36">
        <v>10</v>
      </c>
      <c r="CX19" s="36">
        <f t="shared" si="48"/>
        <v>362528.51725999999</v>
      </c>
      <c r="CY19" s="36">
        <v>90</v>
      </c>
      <c r="CZ19" s="36">
        <f t="shared" si="49"/>
        <v>3268821.5487899999</v>
      </c>
      <c r="DA19" s="36">
        <v>10</v>
      </c>
      <c r="DB19" s="36">
        <f t="shared" si="50"/>
        <v>299624.53791666665</v>
      </c>
      <c r="DC19" s="36">
        <v>85</v>
      </c>
      <c r="DD19" s="36">
        <f t="shared" si="51"/>
        <v>2622474.7877416662</v>
      </c>
      <c r="DE19" s="36"/>
      <c r="DF19" s="36">
        <f t="shared" si="52"/>
        <v>0</v>
      </c>
      <c r="DG19" s="36">
        <v>30</v>
      </c>
      <c r="DH19" s="36">
        <f t="shared" si="53"/>
        <v>1169726.8337999999</v>
      </c>
      <c r="DI19" s="36"/>
      <c r="DJ19" s="36">
        <f t="shared" si="54"/>
        <v>0</v>
      </c>
      <c r="DK19" s="36">
        <v>10</v>
      </c>
      <c r="DL19" s="36">
        <f t="shared" si="59"/>
        <v>576827.70203333336</v>
      </c>
      <c r="DM19" s="36"/>
      <c r="DN19" s="36">
        <f t="shared" si="55"/>
        <v>0</v>
      </c>
      <c r="DO19" s="36">
        <f t="shared" si="56"/>
        <v>5252</v>
      </c>
      <c r="DP19" s="36">
        <f t="shared" si="56"/>
        <v>158432142.67103413</v>
      </c>
      <c r="DQ19" s="47">
        <f t="shared" si="57"/>
        <v>5252</v>
      </c>
      <c r="DR19" s="80">
        <f t="shared" si="2"/>
        <v>1</v>
      </c>
    </row>
    <row r="20" spans="1:122" ht="15.75" customHeight="1" x14ac:dyDescent="0.25">
      <c r="A20" s="43"/>
      <c r="B20" s="44">
        <v>6</v>
      </c>
      <c r="C20" s="31" t="s">
        <v>145</v>
      </c>
      <c r="D20" s="32">
        <f t="shared" si="58"/>
        <v>19063</v>
      </c>
      <c r="E20" s="33">
        <v>18530</v>
      </c>
      <c r="F20" s="45">
        <v>0.74</v>
      </c>
      <c r="G20" s="35">
        <v>1</v>
      </c>
      <c r="H20" s="35">
        <v>1</v>
      </c>
      <c r="I20" s="32">
        <v>1.4</v>
      </c>
      <c r="J20" s="32">
        <v>1.68</v>
      </c>
      <c r="K20" s="32">
        <v>2.23</v>
      </c>
      <c r="L20" s="32">
        <v>2.57</v>
      </c>
      <c r="M20" s="36">
        <v>8</v>
      </c>
      <c r="N20" s="36">
        <f t="shared" si="6"/>
        <v>165034.21293333333</v>
      </c>
      <c r="O20" s="36">
        <v>0</v>
      </c>
      <c r="P20" s="36">
        <f t="shared" si="6"/>
        <v>0</v>
      </c>
      <c r="Q20" s="36">
        <v>0</v>
      </c>
      <c r="R20" s="36">
        <f t="shared" si="7"/>
        <v>0</v>
      </c>
      <c r="S20" s="36"/>
      <c r="T20" s="36">
        <f t="shared" si="8"/>
        <v>0</v>
      </c>
      <c r="U20" s="36">
        <v>0</v>
      </c>
      <c r="V20" s="36">
        <f t="shared" si="9"/>
        <v>0</v>
      </c>
      <c r="W20" s="36">
        <v>5</v>
      </c>
      <c r="X20" s="36">
        <f t="shared" si="10"/>
        <v>103146.38308333335</v>
      </c>
      <c r="Y20" s="36">
        <v>0</v>
      </c>
      <c r="Z20" s="36">
        <f t="shared" si="11"/>
        <v>0</v>
      </c>
      <c r="AA20" s="36">
        <v>0</v>
      </c>
      <c r="AB20" s="36">
        <f t="shared" si="12"/>
        <v>0</v>
      </c>
      <c r="AC20" s="36">
        <v>45</v>
      </c>
      <c r="AD20" s="36">
        <f t="shared" si="13"/>
        <v>1092777.65625</v>
      </c>
      <c r="AE20" s="36">
        <v>0</v>
      </c>
      <c r="AF20" s="36">
        <f t="shared" si="14"/>
        <v>0</v>
      </c>
      <c r="AG20" s="36">
        <v>0</v>
      </c>
      <c r="AH20" s="36">
        <f t="shared" si="15"/>
        <v>0</v>
      </c>
      <c r="AI20" s="36"/>
      <c r="AJ20" s="36">
        <f t="shared" si="16"/>
        <v>0</v>
      </c>
      <c r="AK20" s="39">
        <v>0</v>
      </c>
      <c r="AL20" s="36">
        <f t="shared" si="17"/>
        <v>0</v>
      </c>
      <c r="AM20" s="40">
        <v>0</v>
      </c>
      <c r="AN20" s="36">
        <f t="shared" si="18"/>
        <v>0</v>
      </c>
      <c r="AO20" s="36">
        <v>0</v>
      </c>
      <c r="AP20" s="36">
        <f t="shared" si="19"/>
        <v>0</v>
      </c>
      <c r="AQ20" s="36">
        <v>3</v>
      </c>
      <c r="AR20" s="36">
        <f t="shared" si="20"/>
        <v>71540.540735999995</v>
      </c>
      <c r="AS20" s="36">
        <v>0</v>
      </c>
      <c r="AT20" s="36">
        <f t="shared" si="21"/>
        <v>0</v>
      </c>
      <c r="AU20" s="36"/>
      <c r="AV20" s="36">
        <f t="shared" si="22"/>
        <v>0</v>
      </c>
      <c r="AW20" s="36"/>
      <c r="AX20" s="36">
        <f t="shared" si="23"/>
        <v>0</v>
      </c>
      <c r="AY20" s="36"/>
      <c r="AZ20" s="36">
        <f t="shared" si="24"/>
        <v>0</v>
      </c>
      <c r="BA20" s="36"/>
      <c r="BB20" s="36">
        <f t="shared" si="25"/>
        <v>0</v>
      </c>
      <c r="BC20" s="36"/>
      <c r="BD20" s="36">
        <f t="shared" si="26"/>
        <v>0</v>
      </c>
      <c r="BE20" s="36">
        <v>0</v>
      </c>
      <c r="BF20" s="36">
        <f t="shared" si="27"/>
        <v>0</v>
      </c>
      <c r="BG20" s="36">
        <v>60</v>
      </c>
      <c r="BH20" s="36">
        <f t="shared" si="28"/>
        <v>1264804.6403999999</v>
      </c>
      <c r="BI20" s="36">
        <v>22</v>
      </c>
      <c r="BJ20" s="36">
        <f t="shared" si="29"/>
        <v>456921.67982999992</v>
      </c>
      <c r="BK20" s="36">
        <v>17</v>
      </c>
      <c r="BL20" s="36">
        <f t="shared" si="30"/>
        <v>337830.33125333337</v>
      </c>
      <c r="BM20" s="46">
        <v>0</v>
      </c>
      <c r="BN20" s="36">
        <f t="shared" si="31"/>
        <v>0</v>
      </c>
      <c r="BO20" s="36">
        <v>0</v>
      </c>
      <c r="BP20" s="36">
        <f t="shared" si="32"/>
        <v>0</v>
      </c>
      <c r="BQ20" s="36">
        <v>0</v>
      </c>
      <c r="BR20" s="36">
        <f t="shared" si="33"/>
        <v>0</v>
      </c>
      <c r="BS20" s="36"/>
      <c r="BT20" s="36">
        <f t="shared" si="34"/>
        <v>0</v>
      </c>
      <c r="BU20" s="36">
        <v>0</v>
      </c>
      <c r="BV20" s="36">
        <f t="shared" si="35"/>
        <v>0</v>
      </c>
      <c r="BW20" s="36"/>
      <c r="BX20" s="36">
        <f t="shared" si="36"/>
        <v>0</v>
      </c>
      <c r="BY20" s="36">
        <v>0</v>
      </c>
      <c r="BZ20" s="36">
        <f t="shared" si="37"/>
        <v>0</v>
      </c>
      <c r="CA20" s="36">
        <v>0</v>
      </c>
      <c r="CB20" s="36">
        <f t="shared" si="38"/>
        <v>0</v>
      </c>
      <c r="CC20" s="36">
        <v>0</v>
      </c>
      <c r="CD20" s="36">
        <f t="shared" si="39"/>
        <v>0</v>
      </c>
      <c r="CE20" s="36"/>
      <c r="CF20" s="36">
        <f t="shared" si="40"/>
        <v>0</v>
      </c>
      <c r="CG20" s="36"/>
      <c r="CH20" s="36">
        <f t="shared" si="41"/>
        <v>0</v>
      </c>
      <c r="CI20" s="36">
        <v>1</v>
      </c>
      <c r="CJ20" s="36">
        <f t="shared" si="42"/>
        <v>19330.022541666665</v>
      </c>
      <c r="CK20" s="36">
        <v>5</v>
      </c>
      <c r="CL20" s="36">
        <f t="shared" si="43"/>
        <v>118197.39799</v>
      </c>
      <c r="CM20" s="36">
        <v>7</v>
      </c>
      <c r="CN20" s="36">
        <f t="shared" si="43"/>
        <v>190226.83852200001</v>
      </c>
      <c r="CO20" s="41"/>
      <c r="CP20" s="36">
        <f t="shared" si="44"/>
        <v>0</v>
      </c>
      <c r="CQ20" s="36">
        <v>1</v>
      </c>
      <c r="CR20" s="36">
        <f t="shared" si="45"/>
        <v>26561.495323999996</v>
      </c>
      <c r="CS20" s="36">
        <v>0</v>
      </c>
      <c r="CT20" s="36">
        <f t="shared" si="46"/>
        <v>0</v>
      </c>
      <c r="CU20" s="36"/>
      <c r="CV20" s="36">
        <f t="shared" si="47"/>
        <v>0</v>
      </c>
      <c r="CW20" s="36"/>
      <c r="CX20" s="36">
        <f t="shared" si="48"/>
        <v>0</v>
      </c>
      <c r="CY20" s="36">
        <v>4</v>
      </c>
      <c r="CZ20" s="36">
        <f t="shared" si="49"/>
        <v>106443.47397599998</v>
      </c>
      <c r="DA20" s="36"/>
      <c r="DB20" s="36">
        <f t="shared" si="50"/>
        <v>0</v>
      </c>
      <c r="DC20" s="36">
        <v>5.333333333333333</v>
      </c>
      <c r="DD20" s="36">
        <f t="shared" si="51"/>
        <v>120559.50878222223</v>
      </c>
      <c r="DE20" s="36"/>
      <c r="DF20" s="36">
        <f t="shared" si="52"/>
        <v>0</v>
      </c>
      <c r="DG20" s="36">
        <v>1</v>
      </c>
      <c r="DH20" s="36">
        <f t="shared" si="53"/>
        <v>28567.586039999995</v>
      </c>
      <c r="DI20" s="36"/>
      <c r="DJ20" s="36">
        <f t="shared" si="54"/>
        <v>0</v>
      </c>
      <c r="DK20" s="36"/>
      <c r="DL20" s="36">
        <f t="shared" si="59"/>
        <v>0</v>
      </c>
      <c r="DM20" s="36"/>
      <c r="DN20" s="36">
        <f t="shared" si="55"/>
        <v>0</v>
      </c>
      <c r="DO20" s="36">
        <f t="shared" si="56"/>
        <v>184.33333333333334</v>
      </c>
      <c r="DP20" s="36">
        <f t="shared" si="56"/>
        <v>4101941.7676618891</v>
      </c>
      <c r="DQ20" s="47">
        <f t="shared" si="57"/>
        <v>184</v>
      </c>
      <c r="DR20" s="80">
        <f t="shared" si="2"/>
        <v>0.99819168173598549</v>
      </c>
    </row>
    <row r="21" spans="1:122" ht="18" customHeight="1" x14ac:dyDescent="0.25">
      <c r="A21" s="43"/>
      <c r="B21" s="44">
        <v>7</v>
      </c>
      <c r="C21" s="31" t="s">
        <v>146</v>
      </c>
      <c r="D21" s="32">
        <f t="shared" si="58"/>
        <v>19063</v>
      </c>
      <c r="E21" s="33">
        <v>18530</v>
      </c>
      <c r="F21" s="45">
        <v>3.21</v>
      </c>
      <c r="G21" s="35">
        <v>1</v>
      </c>
      <c r="H21" s="35">
        <v>1</v>
      </c>
      <c r="I21" s="32">
        <v>1.4</v>
      </c>
      <c r="J21" s="32">
        <v>1.68</v>
      </c>
      <c r="K21" s="32">
        <v>2.23</v>
      </c>
      <c r="L21" s="32">
        <v>2.57</v>
      </c>
      <c r="M21" s="36">
        <v>0</v>
      </c>
      <c r="N21" s="36">
        <f t="shared" si="6"/>
        <v>0</v>
      </c>
      <c r="O21" s="36">
        <v>0</v>
      </c>
      <c r="P21" s="36">
        <f t="shared" si="6"/>
        <v>0</v>
      </c>
      <c r="Q21" s="36">
        <v>0</v>
      </c>
      <c r="R21" s="36">
        <f t="shared" si="7"/>
        <v>0</v>
      </c>
      <c r="S21" s="36"/>
      <c r="T21" s="36">
        <f t="shared" si="8"/>
        <v>0</v>
      </c>
      <c r="U21" s="36">
        <v>0</v>
      </c>
      <c r="V21" s="36">
        <f t="shared" si="9"/>
        <v>0</v>
      </c>
      <c r="W21" s="36">
        <v>0</v>
      </c>
      <c r="X21" s="36">
        <f t="shared" si="10"/>
        <v>0</v>
      </c>
      <c r="Y21" s="36">
        <v>0</v>
      </c>
      <c r="Z21" s="36">
        <f t="shared" si="11"/>
        <v>0</v>
      </c>
      <c r="AA21" s="36">
        <v>0</v>
      </c>
      <c r="AB21" s="36">
        <f t="shared" si="12"/>
        <v>0</v>
      </c>
      <c r="AC21" s="36">
        <v>25</v>
      </c>
      <c r="AD21" s="36">
        <f t="shared" si="13"/>
        <v>2633495.703125</v>
      </c>
      <c r="AE21" s="36">
        <v>0</v>
      </c>
      <c r="AF21" s="36">
        <f t="shared" si="14"/>
        <v>0</v>
      </c>
      <c r="AG21" s="36">
        <v>0</v>
      </c>
      <c r="AH21" s="36">
        <f t="shared" si="15"/>
        <v>0</v>
      </c>
      <c r="AI21" s="36"/>
      <c r="AJ21" s="36">
        <f t="shared" si="16"/>
        <v>0</v>
      </c>
      <c r="AK21" s="39">
        <v>0</v>
      </c>
      <c r="AL21" s="36">
        <f t="shared" si="17"/>
        <v>0</v>
      </c>
      <c r="AM21" s="40">
        <v>0</v>
      </c>
      <c r="AN21" s="36">
        <f t="shared" si="18"/>
        <v>0</v>
      </c>
      <c r="AO21" s="36">
        <v>0</v>
      </c>
      <c r="AP21" s="36">
        <f t="shared" si="19"/>
        <v>0</v>
      </c>
      <c r="AQ21" s="36">
        <v>0</v>
      </c>
      <c r="AR21" s="36">
        <f t="shared" si="20"/>
        <v>0</v>
      </c>
      <c r="AS21" s="36">
        <v>0</v>
      </c>
      <c r="AT21" s="36">
        <f t="shared" si="21"/>
        <v>0</v>
      </c>
      <c r="AU21" s="36"/>
      <c r="AV21" s="36">
        <f t="shared" si="22"/>
        <v>0</v>
      </c>
      <c r="AW21" s="36"/>
      <c r="AX21" s="36">
        <f t="shared" si="23"/>
        <v>0</v>
      </c>
      <c r="AY21" s="36">
        <v>0</v>
      </c>
      <c r="AZ21" s="36">
        <f t="shared" si="24"/>
        <v>0</v>
      </c>
      <c r="BA21" s="36">
        <v>0</v>
      </c>
      <c r="BB21" s="36">
        <f t="shared" si="25"/>
        <v>0</v>
      </c>
      <c r="BC21" s="36">
        <v>0</v>
      </c>
      <c r="BD21" s="36">
        <f t="shared" si="26"/>
        <v>0</v>
      </c>
      <c r="BE21" s="36">
        <v>0</v>
      </c>
      <c r="BF21" s="36">
        <f t="shared" si="27"/>
        <v>0</v>
      </c>
      <c r="BG21" s="36"/>
      <c r="BH21" s="36">
        <f t="shared" si="28"/>
        <v>0</v>
      </c>
      <c r="BI21" s="36">
        <v>3</v>
      </c>
      <c r="BJ21" s="36">
        <f t="shared" si="29"/>
        <v>270279.83886749996</v>
      </c>
      <c r="BK21" s="36"/>
      <c r="BL21" s="36">
        <f t="shared" si="30"/>
        <v>0</v>
      </c>
      <c r="BM21" s="46">
        <v>0</v>
      </c>
      <c r="BN21" s="36">
        <f t="shared" si="31"/>
        <v>0</v>
      </c>
      <c r="BO21" s="36">
        <v>0</v>
      </c>
      <c r="BP21" s="36">
        <f t="shared" si="32"/>
        <v>0</v>
      </c>
      <c r="BQ21" s="36">
        <v>0</v>
      </c>
      <c r="BR21" s="36">
        <f t="shared" si="33"/>
        <v>0</v>
      </c>
      <c r="BS21" s="36"/>
      <c r="BT21" s="36">
        <f t="shared" si="34"/>
        <v>0</v>
      </c>
      <c r="BU21" s="36">
        <v>0</v>
      </c>
      <c r="BV21" s="36">
        <f t="shared" si="35"/>
        <v>0</v>
      </c>
      <c r="BW21" s="36"/>
      <c r="BX21" s="36">
        <f t="shared" si="36"/>
        <v>0</v>
      </c>
      <c r="BY21" s="36">
        <v>0</v>
      </c>
      <c r="BZ21" s="36">
        <f t="shared" si="37"/>
        <v>0</v>
      </c>
      <c r="CA21" s="36">
        <v>0</v>
      </c>
      <c r="CB21" s="36">
        <f t="shared" si="38"/>
        <v>0</v>
      </c>
      <c r="CC21" s="36">
        <v>0</v>
      </c>
      <c r="CD21" s="36">
        <f t="shared" si="39"/>
        <v>0</v>
      </c>
      <c r="CE21" s="36"/>
      <c r="CF21" s="36">
        <f t="shared" si="40"/>
        <v>0</v>
      </c>
      <c r="CG21" s="36"/>
      <c r="CH21" s="36">
        <f t="shared" si="41"/>
        <v>0</v>
      </c>
      <c r="CI21" s="36">
        <v>1</v>
      </c>
      <c r="CJ21" s="36">
        <f t="shared" si="42"/>
        <v>83850.503187499984</v>
      </c>
      <c r="CK21" s="36"/>
      <c r="CL21" s="36">
        <f t="shared" si="43"/>
        <v>0</v>
      </c>
      <c r="CM21" s="36"/>
      <c r="CN21" s="36">
        <f t="shared" si="43"/>
        <v>0</v>
      </c>
      <c r="CO21" s="41"/>
      <c r="CP21" s="36">
        <f t="shared" si="44"/>
        <v>0</v>
      </c>
      <c r="CQ21" s="36"/>
      <c r="CR21" s="36">
        <f t="shared" si="45"/>
        <v>0</v>
      </c>
      <c r="CS21" s="36">
        <v>0</v>
      </c>
      <c r="CT21" s="36">
        <f t="shared" si="46"/>
        <v>0</v>
      </c>
      <c r="CU21" s="36"/>
      <c r="CV21" s="36">
        <f t="shared" si="47"/>
        <v>0</v>
      </c>
      <c r="CW21" s="36"/>
      <c r="CX21" s="36">
        <f t="shared" si="48"/>
        <v>0</v>
      </c>
      <c r="CY21" s="36"/>
      <c r="CZ21" s="36">
        <f t="shared" si="49"/>
        <v>0</v>
      </c>
      <c r="DA21" s="36"/>
      <c r="DB21" s="36">
        <f t="shared" si="50"/>
        <v>0</v>
      </c>
      <c r="DC21" s="36">
        <v>0</v>
      </c>
      <c r="DD21" s="36">
        <f t="shared" si="51"/>
        <v>0</v>
      </c>
      <c r="DE21" s="36"/>
      <c r="DF21" s="36">
        <f t="shared" si="52"/>
        <v>0</v>
      </c>
      <c r="DG21" s="36"/>
      <c r="DH21" s="36">
        <f t="shared" si="53"/>
        <v>0</v>
      </c>
      <c r="DI21" s="36"/>
      <c r="DJ21" s="36">
        <f t="shared" si="54"/>
        <v>0</v>
      </c>
      <c r="DK21" s="36"/>
      <c r="DL21" s="36">
        <f t="shared" si="59"/>
        <v>0</v>
      </c>
      <c r="DM21" s="36"/>
      <c r="DN21" s="36">
        <f t="shared" si="55"/>
        <v>0</v>
      </c>
      <c r="DO21" s="36">
        <f t="shared" si="56"/>
        <v>29</v>
      </c>
      <c r="DP21" s="36">
        <f t="shared" si="56"/>
        <v>2987626.0451799999</v>
      </c>
      <c r="DQ21" s="47">
        <f t="shared" si="57"/>
        <v>29</v>
      </c>
      <c r="DR21" s="80">
        <f t="shared" si="2"/>
        <v>1</v>
      </c>
    </row>
    <row r="22" spans="1:122" ht="30" customHeight="1" x14ac:dyDescent="0.25">
      <c r="A22" s="43"/>
      <c r="B22" s="44">
        <v>8</v>
      </c>
      <c r="C22" s="31" t="s">
        <v>147</v>
      </c>
      <c r="D22" s="32">
        <f t="shared" si="58"/>
        <v>19063</v>
      </c>
      <c r="E22" s="33">
        <v>18530</v>
      </c>
      <c r="F22" s="45">
        <v>0.71</v>
      </c>
      <c r="G22" s="35">
        <v>1</v>
      </c>
      <c r="H22" s="35">
        <v>1</v>
      </c>
      <c r="I22" s="32">
        <v>1.4</v>
      </c>
      <c r="J22" s="32">
        <v>1.68</v>
      </c>
      <c r="K22" s="32">
        <v>2.23</v>
      </c>
      <c r="L22" s="32">
        <v>2.57</v>
      </c>
      <c r="M22" s="36">
        <v>105</v>
      </c>
      <c r="N22" s="36">
        <f t="shared" si="6"/>
        <v>2078260.2321250001</v>
      </c>
      <c r="O22" s="36">
        <v>0</v>
      </c>
      <c r="P22" s="36">
        <f t="shared" si="6"/>
        <v>0</v>
      </c>
      <c r="Q22" s="36">
        <v>0</v>
      </c>
      <c r="R22" s="36">
        <f t="shared" si="7"/>
        <v>0</v>
      </c>
      <c r="S22" s="36"/>
      <c r="T22" s="36">
        <f t="shared" si="8"/>
        <v>0</v>
      </c>
      <c r="U22" s="36">
        <v>0</v>
      </c>
      <c r="V22" s="36">
        <f t="shared" si="9"/>
        <v>0</v>
      </c>
      <c r="W22" s="36">
        <v>0</v>
      </c>
      <c r="X22" s="36">
        <f t="shared" si="10"/>
        <v>0</v>
      </c>
      <c r="Y22" s="36">
        <v>0</v>
      </c>
      <c r="Z22" s="36">
        <f t="shared" si="11"/>
        <v>0</v>
      </c>
      <c r="AA22" s="36">
        <v>0</v>
      </c>
      <c r="AB22" s="36">
        <f t="shared" si="12"/>
        <v>0</v>
      </c>
      <c r="AC22" s="36">
        <v>40</v>
      </c>
      <c r="AD22" s="36">
        <f t="shared" si="13"/>
        <v>931978.54166666651</v>
      </c>
      <c r="AE22" s="36">
        <v>0</v>
      </c>
      <c r="AF22" s="36">
        <f t="shared" si="14"/>
        <v>0</v>
      </c>
      <c r="AG22" s="36"/>
      <c r="AH22" s="36">
        <f t="shared" si="15"/>
        <v>0</v>
      </c>
      <c r="AI22" s="36"/>
      <c r="AJ22" s="36">
        <f t="shared" si="16"/>
        <v>0</v>
      </c>
      <c r="AK22" s="39">
        <v>0</v>
      </c>
      <c r="AL22" s="36">
        <f t="shared" si="17"/>
        <v>0</v>
      </c>
      <c r="AM22" s="40"/>
      <c r="AN22" s="36">
        <f t="shared" si="18"/>
        <v>0</v>
      </c>
      <c r="AO22" s="36">
        <v>0</v>
      </c>
      <c r="AP22" s="36">
        <f t="shared" si="19"/>
        <v>0</v>
      </c>
      <c r="AQ22" s="36"/>
      <c r="AR22" s="36">
        <f t="shared" si="20"/>
        <v>0</v>
      </c>
      <c r="AS22" s="36">
        <v>0</v>
      </c>
      <c r="AT22" s="36">
        <f t="shared" si="21"/>
        <v>0</v>
      </c>
      <c r="AU22" s="36"/>
      <c r="AV22" s="36">
        <f t="shared" si="22"/>
        <v>0</v>
      </c>
      <c r="AW22" s="36"/>
      <c r="AX22" s="36">
        <f t="shared" si="23"/>
        <v>0</v>
      </c>
      <c r="AY22" s="36">
        <v>20</v>
      </c>
      <c r="AZ22" s="36">
        <f t="shared" si="24"/>
        <v>445112.95149999997</v>
      </c>
      <c r="BA22" s="36"/>
      <c r="BB22" s="36">
        <f t="shared" si="25"/>
        <v>0</v>
      </c>
      <c r="BC22" s="36">
        <v>0</v>
      </c>
      <c r="BD22" s="36">
        <f t="shared" si="26"/>
        <v>0</v>
      </c>
      <c r="BE22" s="36">
        <v>0</v>
      </c>
      <c r="BF22" s="36">
        <f t="shared" si="27"/>
        <v>0</v>
      </c>
      <c r="BG22" s="36">
        <v>195</v>
      </c>
      <c r="BH22" s="36">
        <f t="shared" si="28"/>
        <v>3943968.5239500003</v>
      </c>
      <c r="BI22" s="36">
        <v>82</v>
      </c>
      <c r="BJ22" s="36">
        <f t="shared" si="29"/>
        <v>1634028.2677949998</v>
      </c>
      <c r="BK22" s="36">
        <v>72</v>
      </c>
      <c r="BL22" s="36">
        <f t="shared" si="30"/>
        <v>1372804.9708799999</v>
      </c>
      <c r="BM22" s="46">
        <v>0</v>
      </c>
      <c r="BN22" s="36">
        <f t="shared" si="31"/>
        <v>0</v>
      </c>
      <c r="BO22" s="36">
        <v>0</v>
      </c>
      <c r="BP22" s="36">
        <f t="shared" si="32"/>
        <v>0</v>
      </c>
      <c r="BQ22" s="36">
        <v>0</v>
      </c>
      <c r="BR22" s="36">
        <f t="shared" si="33"/>
        <v>0</v>
      </c>
      <c r="BS22" s="36"/>
      <c r="BT22" s="36">
        <f t="shared" si="34"/>
        <v>0</v>
      </c>
      <c r="BU22" s="36">
        <v>0</v>
      </c>
      <c r="BV22" s="36">
        <f t="shared" si="35"/>
        <v>0</v>
      </c>
      <c r="BW22" s="36"/>
      <c r="BX22" s="36">
        <f t="shared" si="36"/>
        <v>0</v>
      </c>
      <c r="BY22" s="36">
        <v>0</v>
      </c>
      <c r="BZ22" s="36">
        <f t="shared" si="37"/>
        <v>0</v>
      </c>
      <c r="CA22" s="36"/>
      <c r="CB22" s="36">
        <f t="shared" si="38"/>
        <v>0</v>
      </c>
      <c r="CC22" s="36">
        <v>60</v>
      </c>
      <c r="CD22" s="36">
        <f t="shared" si="39"/>
        <v>1144004.1424</v>
      </c>
      <c r="CE22" s="36">
        <v>160</v>
      </c>
      <c r="CF22" s="36">
        <f t="shared" si="40"/>
        <v>2248677.8253333331</v>
      </c>
      <c r="CG22" s="36">
        <v>15</v>
      </c>
      <c r="CH22" s="36">
        <f t="shared" si="41"/>
        <v>210813.54612499999</v>
      </c>
      <c r="CI22" s="36">
        <v>10</v>
      </c>
      <c r="CJ22" s="36">
        <f t="shared" si="42"/>
        <v>185463.72979166664</v>
      </c>
      <c r="CK22" s="36">
        <v>44</v>
      </c>
      <c r="CL22" s="36">
        <f t="shared" si="43"/>
        <v>997969.38194799994</v>
      </c>
      <c r="CM22" s="36">
        <v>60</v>
      </c>
      <c r="CN22" s="36">
        <f t="shared" si="43"/>
        <v>1564413.7685400001</v>
      </c>
      <c r="CO22" s="41">
        <v>23</v>
      </c>
      <c r="CP22" s="36">
        <f t="shared" si="44"/>
        <v>484442.44595833321</v>
      </c>
      <c r="CQ22" s="49">
        <v>60</v>
      </c>
      <c r="CR22" s="36">
        <f t="shared" si="45"/>
        <v>1529080.6767599999</v>
      </c>
      <c r="CS22" s="36">
        <v>10</v>
      </c>
      <c r="CT22" s="36">
        <f t="shared" si="46"/>
        <v>221582.39053999999</v>
      </c>
      <c r="CU22" s="36">
        <v>83</v>
      </c>
      <c r="CV22" s="36">
        <f t="shared" si="47"/>
        <v>2119160.108583</v>
      </c>
      <c r="CW22" s="36">
        <v>100</v>
      </c>
      <c r="CX22" s="36">
        <f t="shared" si="48"/>
        <v>2548467.7945999997</v>
      </c>
      <c r="CY22" s="36">
        <v>70</v>
      </c>
      <c r="CZ22" s="36">
        <f t="shared" si="49"/>
        <v>1787243.4650699997</v>
      </c>
      <c r="DA22" s="36">
        <v>12</v>
      </c>
      <c r="DB22" s="36">
        <f t="shared" si="50"/>
        <v>252752.58049999992</v>
      </c>
      <c r="DC22" s="36">
        <v>46</v>
      </c>
      <c r="DD22" s="36">
        <f t="shared" si="51"/>
        <v>997670.6647366666</v>
      </c>
      <c r="DE22" s="36">
        <v>30</v>
      </c>
      <c r="DF22" s="36">
        <f t="shared" si="52"/>
        <v>847863.85950000002</v>
      </c>
      <c r="DG22" s="36">
        <v>15</v>
      </c>
      <c r="DH22" s="36">
        <f t="shared" si="53"/>
        <v>411141.60989999998</v>
      </c>
      <c r="DI22" s="36">
        <v>30</v>
      </c>
      <c r="DJ22" s="36">
        <f t="shared" si="54"/>
        <v>1125438.3373125</v>
      </c>
      <c r="DK22" s="36">
        <v>27</v>
      </c>
      <c r="DL22" s="36">
        <f t="shared" si="59"/>
        <v>1094830.4007899999</v>
      </c>
      <c r="DM22" s="36"/>
      <c r="DN22" s="36">
        <f t="shared" si="55"/>
        <v>0</v>
      </c>
      <c r="DO22" s="36">
        <f t="shared" si="56"/>
        <v>1369</v>
      </c>
      <c r="DP22" s="36">
        <f t="shared" si="56"/>
        <v>30177170.216305163</v>
      </c>
      <c r="DQ22" s="47">
        <f t="shared" si="57"/>
        <v>1369</v>
      </c>
      <c r="DR22" s="80">
        <f t="shared" si="2"/>
        <v>1</v>
      </c>
    </row>
    <row r="23" spans="1:122" ht="60" customHeight="1" x14ac:dyDescent="0.25">
      <c r="A23" s="43"/>
      <c r="B23" s="44">
        <v>9</v>
      </c>
      <c r="C23" s="31" t="s">
        <v>148</v>
      </c>
      <c r="D23" s="32">
        <f t="shared" si="58"/>
        <v>19063</v>
      </c>
      <c r="E23" s="33">
        <v>18530</v>
      </c>
      <c r="F23" s="45">
        <v>0.89</v>
      </c>
      <c r="G23" s="35">
        <v>1</v>
      </c>
      <c r="H23" s="35">
        <v>1</v>
      </c>
      <c r="I23" s="32">
        <v>1.4</v>
      </c>
      <c r="J23" s="32">
        <v>1.68</v>
      </c>
      <c r="K23" s="32">
        <v>2.23</v>
      </c>
      <c r="L23" s="32">
        <v>2.57</v>
      </c>
      <c r="M23" s="36">
        <v>15</v>
      </c>
      <c r="N23" s="36">
        <f t="shared" si="6"/>
        <v>372163.301125</v>
      </c>
      <c r="O23" s="36">
        <v>0</v>
      </c>
      <c r="P23" s="36">
        <f t="shared" si="6"/>
        <v>0</v>
      </c>
      <c r="Q23" s="36">
        <v>0</v>
      </c>
      <c r="R23" s="36">
        <f t="shared" si="7"/>
        <v>0</v>
      </c>
      <c r="S23" s="36"/>
      <c r="T23" s="36">
        <f t="shared" si="8"/>
        <v>0</v>
      </c>
      <c r="U23" s="36">
        <v>3</v>
      </c>
      <c r="V23" s="36">
        <f t="shared" si="9"/>
        <v>74937.400807500002</v>
      </c>
      <c r="W23" s="36"/>
      <c r="X23" s="36">
        <f t="shared" si="10"/>
        <v>0</v>
      </c>
      <c r="Y23" s="36">
        <v>0</v>
      </c>
      <c r="Z23" s="36">
        <f t="shared" si="11"/>
        <v>0</v>
      </c>
      <c r="AA23" s="36">
        <v>0</v>
      </c>
      <c r="AB23" s="36">
        <f t="shared" si="12"/>
        <v>0</v>
      </c>
      <c r="AC23" s="36">
        <v>38</v>
      </c>
      <c r="AD23" s="36">
        <f t="shared" si="13"/>
        <v>1109842.052083333</v>
      </c>
      <c r="AE23" s="36">
        <v>0</v>
      </c>
      <c r="AF23" s="36">
        <f t="shared" si="14"/>
        <v>0</v>
      </c>
      <c r="AG23" s="36"/>
      <c r="AH23" s="36">
        <f t="shared" si="15"/>
        <v>0</v>
      </c>
      <c r="AI23" s="36"/>
      <c r="AJ23" s="36">
        <f t="shared" si="16"/>
        <v>0</v>
      </c>
      <c r="AK23" s="39">
        <v>0</v>
      </c>
      <c r="AL23" s="36">
        <f t="shared" si="17"/>
        <v>0</v>
      </c>
      <c r="AM23" s="40">
        <v>0</v>
      </c>
      <c r="AN23" s="36">
        <f t="shared" si="18"/>
        <v>0</v>
      </c>
      <c r="AO23" s="36">
        <v>0</v>
      </c>
      <c r="AP23" s="36">
        <f t="shared" si="19"/>
        <v>0</v>
      </c>
      <c r="AQ23" s="36">
        <v>0</v>
      </c>
      <c r="AR23" s="36">
        <f t="shared" si="20"/>
        <v>0</v>
      </c>
      <c r="AS23" s="36"/>
      <c r="AT23" s="36">
        <f t="shared" si="21"/>
        <v>0</v>
      </c>
      <c r="AU23" s="36"/>
      <c r="AV23" s="36">
        <f t="shared" si="22"/>
        <v>0</v>
      </c>
      <c r="AW23" s="36"/>
      <c r="AX23" s="36">
        <f t="shared" si="23"/>
        <v>0</v>
      </c>
      <c r="AY23" s="36">
        <v>28</v>
      </c>
      <c r="AZ23" s="36">
        <f t="shared" si="24"/>
        <v>781141.88390000002</v>
      </c>
      <c r="BA23" s="36"/>
      <c r="BB23" s="36">
        <f t="shared" si="25"/>
        <v>0</v>
      </c>
      <c r="BC23" s="36">
        <v>0</v>
      </c>
      <c r="BD23" s="36">
        <f t="shared" si="26"/>
        <v>0</v>
      </c>
      <c r="BE23" s="36">
        <v>0</v>
      </c>
      <c r="BF23" s="36">
        <f t="shared" si="27"/>
        <v>0</v>
      </c>
      <c r="BG23" s="36">
        <v>316</v>
      </c>
      <c r="BH23" s="36">
        <f t="shared" si="28"/>
        <v>8011568.8528399998</v>
      </c>
      <c r="BI23" s="36">
        <v>23</v>
      </c>
      <c r="BJ23" s="36">
        <f t="shared" si="29"/>
        <v>574520.07285750005</v>
      </c>
      <c r="BK23" s="36">
        <v>8</v>
      </c>
      <c r="BL23" s="36">
        <f t="shared" si="30"/>
        <v>191204.44821333332</v>
      </c>
      <c r="BM23" s="46">
        <v>0</v>
      </c>
      <c r="BN23" s="36">
        <f t="shared" si="31"/>
        <v>0</v>
      </c>
      <c r="BO23" s="36">
        <v>0</v>
      </c>
      <c r="BP23" s="36">
        <f t="shared" si="32"/>
        <v>0</v>
      </c>
      <c r="BQ23" s="36">
        <v>0</v>
      </c>
      <c r="BR23" s="36">
        <f t="shared" si="33"/>
        <v>0</v>
      </c>
      <c r="BS23" s="36">
        <v>13</v>
      </c>
      <c r="BT23" s="36">
        <f t="shared" si="34"/>
        <v>229024.66935833328</v>
      </c>
      <c r="BU23" s="36">
        <v>0</v>
      </c>
      <c r="BV23" s="36">
        <f t="shared" si="35"/>
        <v>0</v>
      </c>
      <c r="BW23" s="36"/>
      <c r="BX23" s="36">
        <f t="shared" si="36"/>
        <v>0</v>
      </c>
      <c r="BY23" s="36">
        <v>0</v>
      </c>
      <c r="BZ23" s="36">
        <f t="shared" si="37"/>
        <v>0</v>
      </c>
      <c r="CA23" s="36">
        <v>0</v>
      </c>
      <c r="CB23" s="36">
        <f t="shared" si="38"/>
        <v>0</v>
      </c>
      <c r="CC23" s="36"/>
      <c r="CD23" s="36">
        <f t="shared" si="39"/>
        <v>0</v>
      </c>
      <c r="CE23" s="36"/>
      <c r="CF23" s="36">
        <f t="shared" si="40"/>
        <v>0</v>
      </c>
      <c r="CG23" s="36"/>
      <c r="CH23" s="36">
        <f t="shared" si="41"/>
        <v>0</v>
      </c>
      <c r="CI23" s="36">
        <v>20</v>
      </c>
      <c r="CJ23" s="36">
        <f t="shared" si="42"/>
        <v>464965.40708333335</v>
      </c>
      <c r="CK23" s="36">
        <v>4</v>
      </c>
      <c r="CL23" s="36">
        <f t="shared" si="43"/>
        <v>113725.06401199999</v>
      </c>
      <c r="CM23" s="36">
        <v>30</v>
      </c>
      <c r="CN23" s="36">
        <f t="shared" si="43"/>
        <v>980512.85492999991</v>
      </c>
      <c r="CO23" s="41">
        <v>1</v>
      </c>
      <c r="CP23" s="36">
        <f t="shared" si="44"/>
        <v>26402.558291666661</v>
      </c>
      <c r="CQ23" s="49">
        <v>3</v>
      </c>
      <c r="CR23" s="36">
        <f t="shared" si="45"/>
        <v>95836.746642000013</v>
      </c>
      <c r="CS23" s="36">
        <v>0</v>
      </c>
      <c r="CT23" s="36">
        <f t="shared" si="46"/>
        <v>0</v>
      </c>
      <c r="CU23" s="36">
        <v>4</v>
      </c>
      <c r="CV23" s="36">
        <f t="shared" si="47"/>
        <v>128019.85383599998</v>
      </c>
      <c r="CW23" s="36">
        <v>25</v>
      </c>
      <c r="CX23" s="36">
        <f t="shared" si="48"/>
        <v>798639.55535000004</v>
      </c>
      <c r="CY23" s="36">
        <v>3</v>
      </c>
      <c r="CZ23" s="36">
        <f t="shared" si="49"/>
        <v>96014.890377000003</v>
      </c>
      <c r="DA23" s="36">
        <v>21</v>
      </c>
      <c r="DB23" s="36">
        <f t="shared" si="50"/>
        <v>554453.72412499995</v>
      </c>
      <c r="DC23" s="36"/>
      <c r="DD23" s="36">
        <f t="shared" si="51"/>
        <v>0</v>
      </c>
      <c r="DE23" s="36"/>
      <c r="DF23" s="36">
        <f t="shared" si="52"/>
        <v>0</v>
      </c>
      <c r="DG23" s="36">
        <v>17</v>
      </c>
      <c r="DH23" s="36">
        <f t="shared" si="53"/>
        <v>584091.31998000003</v>
      </c>
      <c r="DI23" s="36"/>
      <c r="DJ23" s="36">
        <f t="shared" si="54"/>
        <v>0</v>
      </c>
      <c r="DK23" s="36">
        <v>9</v>
      </c>
      <c r="DL23" s="36">
        <f t="shared" si="59"/>
        <v>457464.34586999996</v>
      </c>
      <c r="DM23" s="36"/>
      <c r="DN23" s="36">
        <f t="shared" si="55"/>
        <v>0</v>
      </c>
      <c r="DO23" s="36">
        <f t="shared" si="56"/>
        <v>581</v>
      </c>
      <c r="DP23" s="36">
        <f t="shared" si="56"/>
        <v>15644529.001681997</v>
      </c>
      <c r="DQ23" s="47">
        <f t="shared" si="57"/>
        <v>581</v>
      </c>
      <c r="DR23" s="80">
        <f t="shared" si="2"/>
        <v>1</v>
      </c>
    </row>
    <row r="24" spans="1:122" ht="30" customHeight="1" x14ac:dyDescent="0.25">
      <c r="A24" s="43"/>
      <c r="B24" s="44">
        <v>10</v>
      </c>
      <c r="C24" s="31" t="s">
        <v>149</v>
      </c>
      <c r="D24" s="32">
        <f t="shared" si="58"/>
        <v>19063</v>
      </c>
      <c r="E24" s="33">
        <v>18530</v>
      </c>
      <c r="F24" s="45">
        <v>0.46</v>
      </c>
      <c r="G24" s="35">
        <v>1</v>
      </c>
      <c r="H24" s="35">
        <v>1</v>
      </c>
      <c r="I24" s="32">
        <v>1.4</v>
      </c>
      <c r="J24" s="32">
        <v>1.68</v>
      </c>
      <c r="K24" s="32">
        <v>2.23</v>
      </c>
      <c r="L24" s="32">
        <v>2.57</v>
      </c>
      <c r="M24" s="36">
        <v>115</v>
      </c>
      <c r="N24" s="36">
        <f t="shared" si="6"/>
        <v>1474714.5040833335</v>
      </c>
      <c r="O24" s="36">
        <v>0</v>
      </c>
      <c r="P24" s="36">
        <f t="shared" si="6"/>
        <v>0</v>
      </c>
      <c r="Q24" s="36">
        <v>0</v>
      </c>
      <c r="R24" s="36">
        <f t="shared" si="7"/>
        <v>0</v>
      </c>
      <c r="S24" s="36"/>
      <c r="T24" s="36">
        <f t="shared" si="8"/>
        <v>0</v>
      </c>
      <c r="U24" s="36">
        <v>0</v>
      </c>
      <c r="V24" s="36">
        <f t="shared" si="9"/>
        <v>0</v>
      </c>
      <c r="W24" s="36">
        <v>5</v>
      </c>
      <c r="X24" s="36">
        <f t="shared" si="10"/>
        <v>64118.021916666679</v>
      </c>
      <c r="Y24" s="36">
        <v>0</v>
      </c>
      <c r="Z24" s="36">
        <f t="shared" si="11"/>
        <v>0</v>
      </c>
      <c r="AA24" s="36">
        <v>0</v>
      </c>
      <c r="AB24" s="36">
        <f t="shared" si="12"/>
        <v>0</v>
      </c>
      <c r="AC24" s="36">
        <v>187</v>
      </c>
      <c r="AD24" s="36">
        <f t="shared" si="13"/>
        <v>2822844.864583333</v>
      </c>
      <c r="AE24" s="36"/>
      <c r="AF24" s="36">
        <f t="shared" si="14"/>
        <v>0</v>
      </c>
      <c r="AG24" s="36">
        <v>9</v>
      </c>
      <c r="AH24" s="36">
        <f t="shared" si="15"/>
        <v>98278.738949999999</v>
      </c>
      <c r="AI24" s="36"/>
      <c r="AJ24" s="36">
        <f t="shared" si="16"/>
        <v>0</v>
      </c>
      <c r="AK24" s="39">
        <v>0</v>
      </c>
      <c r="AL24" s="36">
        <f t="shared" si="17"/>
        <v>0</v>
      </c>
      <c r="AM24" s="40">
        <v>0</v>
      </c>
      <c r="AN24" s="36">
        <f t="shared" si="18"/>
        <v>0</v>
      </c>
      <c r="AO24" s="36">
        <v>0</v>
      </c>
      <c r="AP24" s="36">
        <f t="shared" si="19"/>
        <v>0</v>
      </c>
      <c r="AQ24" s="36">
        <v>0</v>
      </c>
      <c r="AR24" s="36">
        <f t="shared" si="20"/>
        <v>0</v>
      </c>
      <c r="AS24" s="36">
        <v>0</v>
      </c>
      <c r="AT24" s="36">
        <f t="shared" si="21"/>
        <v>0</v>
      </c>
      <c r="AU24" s="36"/>
      <c r="AV24" s="36">
        <f t="shared" si="22"/>
        <v>0</v>
      </c>
      <c r="AW24" s="36"/>
      <c r="AX24" s="36">
        <f t="shared" si="23"/>
        <v>0</v>
      </c>
      <c r="AY24" s="36">
        <v>47</v>
      </c>
      <c r="AZ24" s="36">
        <f t="shared" si="24"/>
        <v>677700.14165000001</v>
      </c>
      <c r="BA24" s="36"/>
      <c r="BB24" s="36">
        <f t="shared" si="25"/>
        <v>0</v>
      </c>
      <c r="BC24" s="36">
        <v>0</v>
      </c>
      <c r="BD24" s="36">
        <f t="shared" si="26"/>
        <v>0</v>
      </c>
      <c r="BE24" s="36">
        <v>0</v>
      </c>
      <c r="BF24" s="36">
        <f t="shared" si="27"/>
        <v>0</v>
      </c>
      <c r="BG24" s="36">
        <v>749</v>
      </c>
      <c r="BH24" s="36">
        <f t="shared" si="28"/>
        <v>9814770.0631399993</v>
      </c>
      <c r="BI24" s="36">
        <v>144</v>
      </c>
      <c r="BJ24" s="36">
        <f t="shared" si="29"/>
        <v>1859121.1346400003</v>
      </c>
      <c r="BK24" s="36">
        <v>167</v>
      </c>
      <c r="BL24" s="36">
        <f t="shared" si="30"/>
        <v>2062967.0943466667</v>
      </c>
      <c r="BM24" s="46">
        <v>0</v>
      </c>
      <c r="BN24" s="36">
        <f t="shared" si="31"/>
        <v>0</v>
      </c>
      <c r="BO24" s="36"/>
      <c r="BP24" s="36">
        <f t="shared" si="32"/>
        <v>0</v>
      </c>
      <c r="BQ24" s="36">
        <v>0</v>
      </c>
      <c r="BR24" s="36">
        <f t="shared" si="33"/>
        <v>0</v>
      </c>
      <c r="BS24" s="36">
        <v>20</v>
      </c>
      <c r="BT24" s="36">
        <f t="shared" si="34"/>
        <v>182111.23233333335</v>
      </c>
      <c r="BU24" s="36">
        <v>0</v>
      </c>
      <c r="BV24" s="36">
        <f t="shared" si="35"/>
        <v>0</v>
      </c>
      <c r="BW24" s="36"/>
      <c r="BX24" s="36">
        <f t="shared" si="36"/>
        <v>0</v>
      </c>
      <c r="BY24" s="36">
        <v>0</v>
      </c>
      <c r="BZ24" s="36">
        <f t="shared" si="37"/>
        <v>0</v>
      </c>
      <c r="CA24" s="36">
        <v>0</v>
      </c>
      <c r="CB24" s="36">
        <f t="shared" si="38"/>
        <v>0</v>
      </c>
      <c r="CC24" s="36"/>
      <c r="CD24" s="36">
        <f t="shared" si="39"/>
        <v>0</v>
      </c>
      <c r="CE24" s="36">
        <v>5</v>
      </c>
      <c r="CF24" s="36">
        <f t="shared" si="40"/>
        <v>45527.808083333337</v>
      </c>
      <c r="CG24" s="36">
        <v>45</v>
      </c>
      <c r="CH24" s="36">
        <f t="shared" si="41"/>
        <v>409750.27275</v>
      </c>
      <c r="CI24" s="36">
        <v>57</v>
      </c>
      <c r="CJ24" s="36">
        <f t="shared" si="42"/>
        <v>684909.71762500005</v>
      </c>
      <c r="CK24" s="36">
        <v>64</v>
      </c>
      <c r="CL24" s="36">
        <f t="shared" si="43"/>
        <v>940467.94508799992</v>
      </c>
      <c r="CM24" s="36">
        <v>70</v>
      </c>
      <c r="CN24" s="36">
        <f t="shared" si="43"/>
        <v>1182491.1583799999</v>
      </c>
      <c r="CO24" s="41">
        <v>20</v>
      </c>
      <c r="CP24" s="36">
        <f t="shared" si="44"/>
        <v>272925.32166666666</v>
      </c>
      <c r="CQ24" s="49">
        <v>100</v>
      </c>
      <c r="CR24" s="36">
        <f t="shared" si="45"/>
        <v>1651119.9796000002</v>
      </c>
      <c r="CS24" s="36">
        <v>5</v>
      </c>
      <c r="CT24" s="36">
        <f t="shared" si="46"/>
        <v>71780.211020000017</v>
      </c>
      <c r="CU24" s="36">
        <v>29</v>
      </c>
      <c r="CV24" s="36">
        <f t="shared" si="47"/>
        <v>479714.84555399994</v>
      </c>
      <c r="CW24" s="36">
        <v>60</v>
      </c>
      <c r="CX24" s="36">
        <f t="shared" si="48"/>
        <v>990671.98775999993</v>
      </c>
      <c r="CY24" s="36">
        <v>50</v>
      </c>
      <c r="CZ24" s="36">
        <f t="shared" si="49"/>
        <v>827094.56130000018</v>
      </c>
      <c r="DA24" s="36">
        <v>80</v>
      </c>
      <c r="DB24" s="36">
        <f t="shared" si="50"/>
        <v>1091701.2866666666</v>
      </c>
      <c r="DC24" s="36">
        <v>24</v>
      </c>
      <c r="DD24" s="36">
        <f t="shared" si="51"/>
        <v>337240.78808000003</v>
      </c>
      <c r="DE24" s="36"/>
      <c r="DF24" s="36">
        <f t="shared" si="52"/>
        <v>0</v>
      </c>
      <c r="DG24" s="36">
        <v>34</v>
      </c>
      <c r="DH24" s="36">
        <f t="shared" si="53"/>
        <v>603779.79144000006</v>
      </c>
      <c r="DI24" s="36">
        <v>5</v>
      </c>
      <c r="DJ24" s="36">
        <f t="shared" si="54"/>
        <v>121526.20543750002</v>
      </c>
      <c r="DK24" s="36">
        <v>18</v>
      </c>
      <c r="DL24" s="36">
        <f t="shared" si="59"/>
        <v>472884.49236000003</v>
      </c>
      <c r="DM24" s="36"/>
      <c r="DN24" s="36">
        <f t="shared" si="55"/>
        <v>0</v>
      </c>
      <c r="DO24" s="36">
        <f t="shared" si="56"/>
        <v>2109</v>
      </c>
      <c r="DP24" s="36">
        <f t="shared" si="56"/>
        <v>29240212.168454491</v>
      </c>
      <c r="DQ24" s="47">
        <f t="shared" si="57"/>
        <v>2109</v>
      </c>
      <c r="DR24" s="80">
        <f t="shared" si="2"/>
        <v>1</v>
      </c>
    </row>
    <row r="25" spans="1:122" ht="30" customHeight="1" x14ac:dyDescent="0.25">
      <c r="A25" s="43"/>
      <c r="B25" s="44">
        <v>11</v>
      </c>
      <c r="C25" s="31" t="s">
        <v>150</v>
      </c>
      <c r="D25" s="32">
        <f>D24</f>
        <v>19063</v>
      </c>
      <c r="E25" s="33">
        <v>18530</v>
      </c>
      <c r="F25" s="32">
        <v>0.39</v>
      </c>
      <c r="G25" s="35">
        <v>1</v>
      </c>
      <c r="H25" s="35">
        <v>1</v>
      </c>
      <c r="I25" s="32">
        <v>1.4</v>
      </c>
      <c r="J25" s="32">
        <v>1.68</v>
      </c>
      <c r="K25" s="32">
        <v>2.23</v>
      </c>
      <c r="L25" s="32">
        <v>2.57</v>
      </c>
      <c r="M25" s="36">
        <v>308</v>
      </c>
      <c r="N25" s="36">
        <f t="shared" si="6"/>
        <v>3348633.3881000001</v>
      </c>
      <c r="O25" s="36">
        <v>0</v>
      </c>
      <c r="P25" s="36">
        <f t="shared" si="6"/>
        <v>0</v>
      </c>
      <c r="Q25" s="36">
        <v>0</v>
      </c>
      <c r="R25" s="36">
        <f t="shared" si="7"/>
        <v>0</v>
      </c>
      <c r="S25" s="36"/>
      <c r="T25" s="36">
        <f t="shared" si="8"/>
        <v>0</v>
      </c>
      <c r="U25" s="36">
        <v>3</v>
      </c>
      <c r="V25" s="36">
        <f t="shared" si="9"/>
        <v>32837.737432499998</v>
      </c>
      <c r="W25" s="36">
        <v>13</v>
      </c>
      <c r="X25" s="36">
        <f t="shared" si="10"/>
        <v>141338.42222499999</v>
      </c>
      <c r="Y25" s="36">
        <v>0</v>
      </c>
      <c r="Z25" s="36">
        <f t="shared" si="11"/>
        <v>0</v>
      </c>
      <c r="AA25" s="36">
        <v>0</v>
      </c>
      <c r="AB25" s="36">
        <f t="shared" si="12"/>
        <v>0</v>
      </c>
      <c r="AC25" s="36">
        <v>198</v>
      </c>
      <c r="AD25" s="36">
        <f t="shared" si="13"/>
        <v>2534062.78125</v>
      </c>
      <c r="AE25" s="36">
        <v>0</v>
      </c>
      <c r="AF25" s="36">
        <f t="shared" si="14"/>
        <v>0</v>
      </c>
      <c r="AG25" s="36"/>
      <c r="AH25" s="36">
        <f t="shared" si="15"/>
        <v>0</v>
      </c>
      <c r="AI25" s="36"/>
      <c r="AJ25" s="36">
        <f t="shared" si="16"/>
        <v>0</v>
      </c>
      <c r="AK25" s="39">
        <v>0</v>
      </c>
      <c r="AL25" s="36">
        <f t="shared" si="17"/>
        <v>0</v>
      </c>
      <c r="AM25" s="40">
        <v>0</v>
      </c>
      <c r="AN25" s="36">
        <f t="shared" si="18"/>
        <v>0</v>
      </c>
      <c r="AO25" s="36">
        <v>0</v>
      </c>
      <c r="AP25" s="36">
        <f t="shared" si="19"/>
        <v>0</v>
      </c>
      <c r="AQ25" s="36"/>
      <c r="AR25" s="36">
        <f t="shared" si="20"/>
        <v>0</v>
      </c>
      <c r="AS25" s="36">
        <v>0</v>
      </c>
      <c r="AT25" s="36">
        <f t="shared" si="21"/>
        <v>0</v>
      </c>
      <c r="AU25" s="36"/>
      <c r="AV25" s="36">
        <f t="shared" si="22"/>
        <v>0</v>
      </c>
      <c r="AW25" s="36"/>
      <c r="AX25" s="36">
        <f t="shared" si="23"/>
        <v>0</v>
      </c>
      <c r="AY25" s="36"/>
      <c r="AZ25" s="36">
        <f t="shared" si="24"/>
        <v>0</v>
      </c>
      <c r="BA25" s="36"/>
      <c r="BB25" s="36">
        <f t="shared" si="25"/>
        <v>0</v>
      </c>
      <c r="BC25" s="36">
        <v>0</v>
      </c>
      <c r="BD25" s="36">
        <f t="shared" si="26"/>
        <v>0</v>
      </c>
      <c r="BE25" s="36"/>
      <c r="BF25" s="36">
        <f t="shared" si="27"/>
        <v>0</v>
      </c>
      <c r="BG25" s="36">
        <v>54</v>
      </c>
      <c r="BH25" s="36">
        <f t="shared" si="28"/>
        <v>599927.60646000004</v>
      </c>
      <c r="BI25" s="36">
        <v>614</v>
      </c>
      <c r="BJ25" s="36">
        <f t="shared" si="29"/>
        <v>6720790.2611849997</v>
      </c>
      <c r="BK25" s="36">
        <v>278</v>
      </c>
      <c r="BL25" s="36">
        <f t="shared" si="30"/>
        <v>2911571.1060800003</v>
      </c>
      <c r="BM25" s="46">
        <v>0</v>
      </c>
      <c r="BN25" s="36">
        <f t="shared" si="31"/>
        <v>0</v>
      </c>
      <c r="BO25" s="36">
        <v>0</v>
      </c>
      <c r="BP25" s="36">
        <f t="shared" si="32"/>
        <v>0</v>
      </c>
      <c r="BQ25" s="36">
        <v>0</v>
      </c>
      <c r="BR25" s="36">
        <f t="shared" si="33"/>
        <v>0</v>
      </c>
      <c r="BS25" s="36">
        <v>0</v>
      </c>
      <c r="BT25" s="36">
        <f t="shared" si="34"/>
        <v>0</v>
      </c>
      <c r="BU25" s="36">
        <v>0</v>
      </c>
      <c r="BV25" s="36">
        <f t="shared" si="35"/>
        <v>0</v>
      </c>
      <c r="BW25" s="36"/>
      <c r="BX25" s="36">
        <f t="shared" si="36"/>
        <v>0</v>
      </c>
      <c r="BY25" s="36">
        <v>0</v>
      </c>
      <c r="BZ25" s="36">
        <f t="shared" si="37"/>
        <v>0</v>
      </c>
      <c r="CA25" s="36">
        <v>0</v>
      </c>
      <c r="CB25" s="36">
        <f t="shared" si="38"/>
        <v>0</v>
      </c>
      <c r="CC25" s="36"/>
      <c r="CD25" s="36">
        <f t="shared" si="39"/>
        <v>0</v>
      </c>
      <c r="CE25" s="36">
        <v>20</v>
      </c>
      <c r="CF25" s="36">
        <f t="shared" si="40"/>
        <v>154398.65349999999</v>
      </c>
      <c r="CG25" s="36"/>
      <c r="CH25" s="36">
        <f t="shared" si="41"/>
        <v>0</v>
      </c>
      <c r="CI25" s="36">
        <v>5</v>
      </c>
      <c r="CJ25" s="36">
        <f t="shared" si="42"/>
        <v>50937.221562499995</v>
      </c>
      <c r="CK25" s="36">
        <v>84</v>
      </c>
      <c r="CL25" s="36">
        <f t="shared" si="43"/>
        <v>1046526.1508519999</v>
      </c>
      <c r="CM25" s="36">
        <v>1</v>
      </c>
      <c r="CN25" s="36">
        <f t="shared" si="43"/>
        <v>14322.097880999998</v>
      </c>
      <c r="CO25" s="41"/>
      <c r="CP25" s="36">
        <f t="shared" si="44"/>
        <v>0</v>
      </c>
      <c r="CQ25" s="36">
        <v>30</v>
      </c>
      <c r="CR25" s="36">
        <f t="shared" si="45"/>
        <v>419958.77741999994</v>
      </c>
      <c r="CS25" s="36">
        <v>5</v>
      </c>
      <c r="CT25" s="36">
        <f t="shared" si="46"/>
        <v>60857.135430000009</v>
      </c>
      <c r="CU25" s="36">
        <v>81</v>
      </c>
      <c r="CV25" s="36">
        <f t="shared" si="47"/>
        <v>1135996.3996290001</v>
      </c>
      <c r="CW25" s="36">
        <v>10</v>
      </c>
      <c r="CX25" s="36">
        <f t="shared" si="48"/>
        <v>139986.25914000001</v>
      </c>
      <c r="CY25" s="36">
        <v>160</v>
      </c>
      <c r="CZ25" s="36">
        <f t="shared" si="49"/>
        <v>2243943.50544</v>
      </c>
      <c r="DA25" s="36">
        <v>1</v>
      </c>
      <c r="DB25" s="36">
        <f t="shared" si="50"/>
        <v>11569.660374999998</v>
      </c>
      <c r="DC25" s="36">
        <v>105</v>
      </c>
      <c r="DD25" s="36">
        <f t="shared" si="51"/>
        <v>1250906.7275249998</v>
      </c>
      <c r="DE25" s="36"/>
      <c r="DF25" s="36">
        <f t="shared" si="52"/>
        <v>0</v>
      </c>
      <c r="DG25" s="36"/>
      <c r="DH25" s="36">
        <f t="shared" si="53"/>
        <v>0</v>
      </c>
      <c r="DI25" s="36"/>
      <c r="DJ25" s="36">
        <f t="shared" si="54"/>
        <v>0</v>
      </c>
      <c r="DK25" s="36">
        <v>7</v>
      </c>
      <c r="DL25" s="36">
        <f t="shared" si="59"/>
        <v>155914.81451</v>
      </c>
      <c r="DM25" s="36"/>
      <c r="DN25" s="36">
        <f t="shared" si="55"/>
        <v>0</v>
      </c>
      <c r="DO25" s="36">
        <f t="shared" si="56"/>
        <v>1977</v>
      </c>
      <c r="DP25" s="36">
        <f t="shared" si="56"/>
        <v>22974478.705996998</v>
      </c>
      <c r="DQ25" s="47">
        <f t="shared" si="57"/>
        <v>1977</v>
      </c>
      <c r="DR25" s="80">
        <f t="shared" si="2"/>
        <v>1</v>
      </c>
    </row>
    <row r="26" spans="1:122" ht="30" customHeight="1" x14ac:dyDescent="0.25">
      <c r="A26" s="43"/>
      <c r="B26" s="44">
        <v>12</v>
      </c>
      <c r="C26" s="31" t="s">
        <v>151</v>
      </c>
      <c r="D26" s="32">
        <f t="shared" si="58"/>
        <v>19063</v>
      </c>
      <c r="E26" s="33">
        <v>18530</v>
      </c>
      <c r="F26" s="32">
        <v>0.57999999999999996</v>
      </c>
      <c r="G26" s="35">
        <v>1</v>
      </c>
      <c r="H26" s="35">
        <v>1</v>
      </c>
      <c r="I26" s="32">
        <v>1.4</v>
      </c>
      <c r="J26" s="32">
        <v>1.68</v>
      </c>
      <c r="K26" s="32">
        <v>2.23</v>
      </c>
      <c r="L26" s="32">
        <v>2.57</v>
      </c>
      <c r="M26" s="36">
        <v>205</v>
      </c>
      <c r="N26" s="36">
        <f t="shared" si="6"/>
        <v>3314622.9590833327</v>
      </c>
      <c r="O26" s="36">
        <v>0</v>
      </c>
      <c r="P26" s="36">
        <f t="shared" si="6"/>
        <v>0</v>
      </c>
      <c r="Q26" s="36">
        <v>0</v>
      </c>
      <c r="R26" s="36">
        <f t="shared" si="7"/>
        <v>0</v>
      </c>
      <c r="S26" s="36"/>
      <c r="T26" s="36">
        <f t="shared" si="8"/>
        <v>0</v>
      </c>
      <c r="U26" s="36">
        <v>0</v>
      </c>
      <c r="V26" s="36">
        <f t="shared" si="9"/>
        <v>0</v>
      </c>
      <c r="W26" s="36">
        <v>12</v>
      </c>
      <c r="X26" s="36">
        <f t="shared" si="10"/>
        <v>194026.70979999995</v>
      </c>
      <c r="Y26" s="36">
        <v>0</v>
      </c>
      <c r="Z26" s="36">
        <f t="shared" si="11"/>
        <v>0</v>
      </c>
      <c r="AA26" s="36">
        <v>0</v>
      </c>
      <c r="AB26" s="36">
        <f t="shared" si="12"/>
        <v>0</v>
      </c>
      <c r="AC26" s="36">
        <v>181</v>
      </c>
      <c r="AD26" s="36">
        <f t="shared" si="13"/>
        <v>3445038.989583333</v>
      </c>
      <c r="AE26" s="36">
        <v>0</v>
      </c>
      <c r="AF26" s="36">
        <f t="shared" si="14"/>
        <v>0</v>
      </c>
      <c r="AG26" s="36"/>
      <c r="AH26" s="36">
        <f t="shared" si="15"/>
        <v>0</v>
      </c>
      <c r="AI26" s="36"/>
      <c r="AJ26" s="36">
        <f t="shared" si="16"/>
        <v>0</v>
      </c>
      <c r="AK26" s="39">
        <v>0</v>
      </c>
      <c r="AL26" s="36">
        <f t="shared" si="17"/>
        <v>0</v>
      </c>
      <c r="AM26" s="40">
        <v>0</v>
      </c>
      <c r="AN26" s="36">
        <f t="shared" si="18"/>
        <v>0</v>
      </c>
      <c r="AO26" s="36">
        <v>0</v>
      </c>
      <c r="AP26" s="36">
        <f t="shared" si="19"/>
        <v>0</v>
      </c>
      <c r="AQ26" s="36"/>
      <c r="AR26" s="36">
        <f t="shared" si="20"/>
        <v>0</v>
      </c>
      <c r="AS26" s="36">
        <v>0</v>
      </c>
      <c r="AT26" s="36">
        <f t="shared" si="21"/>
        <v>0</v>
      </c>
      <c r="AU26" s="36"/>
      <c r="AV26" s="36">
        <f t="shared" si="22"/>
        <v>0</v>
      </c>
      <c r="AW26" s="36"/>
      <c r="AX26" s="36">
        <f t="shared" si="23"/>
        <v>0</v>
      </c>
      <c r="AY26" s="36"/>
      <c r="AZ26" s="36">
        <f t="shared" si="24"/>
        <v>0</v>
      </c>
      <c r="BA26" s="36"/>
      <c r="BB26" s="36">
        <f t="shared" si="25"/>
        <v>0</v>
      </c>
      <c r="BC26" s="36"/>
      <c r="BD26" s="36">
        <f t="shared" si="26"/>
        <v>0</v>
      </c>
      <c r="BE26" s="36"/>
      <c r="BF26" s="36">
        <f t="shared" si="27"/>
        <v>0</v>
      </c>
      <c r="BG26" s="36">
        <v>478</v>
      </c>
      <c r="BH26" s="36">
        <f t="shared" si="28"/>
        <v>7897622.4888399998</v>
      </c>
      <c r="BI26" s="36">
        <v>272</v>
      </c>
      <c r="BJ26" s="36">
        <f t="shared" si="29"/>
        <v>4427761.9293600004</v>
      </c>
      <c r="BK26" s="36">
        <v>389</v>
      </c>
      <c r="BL26" s="36">
        <f t="shared" si="30"/>
        <v>6058925.2255466655</v>
      </c>
      <c r="BM26" s="46">
        <v>0</v>
      </c>
      <c r="BN26" s="36">
        <f t="shared" si="31"/>
        <v>0</v>
      </c>
      <c r="BO26" s="36">
        <v>0</v>
      </c>
      <c r="BP26" s="36">
        <f t="shared" si="32"/>
        <v>0</v>
      </c>
      <c r="BQ26" s="36">
        <v>0</v>
      </c>
      <c r="BR26" s="36">
        <f t="shared" si="33"/>
        <v>0</v>
      </c>
      <c r="BS26" s="36">
        <v>0</v>
      </c>
      <c r="BT26" s="36">
        <f t="shared" si="34"/>
        <v>0</v>
      </c>
      <c r="BU26" s="36">
        <v>0</v>
      </c>
      <c r="BV26" s="36">
        <f t="shared" si="35"/>
        <v>0</v>
      </c>
      <c r="BW26" s="36"/>
      <c r="BX26" s="36">
        <f t="shared" si="36"/>
        <v>0</v>
      </c>
      <c r="BY26" s="36">
        <v>0</v>
      </c>
      <c r="BZ26" s="36">
        <f t="shared" si="37"/>
        <v>0</v>
      </c>
      <c r="CA26" s="36">
        <v>0</v>
      </c>
      <c r="CB26" s="36">
        <f t="shared" si="38"/>
        <v>0</v>
      </c>
      <c r="CC26" s="36">
        <v>123</v>
      </c>
      <c r="CD26" s="36">
        <f t="shared" si="39"/>
        <v>1915804.1201599999</v>
      </c>
      <c r="CE26" s="36"/>
      <c r="CF26" s="36">
        <f t="shared" si="40"/>
        <v>0</v>
      </c>
      <c r="CG26" s="36">
        <v>20</v>
      </c>
      <c r="CH26" s="36">
        <f t="shared" si="41"/>
        <v>229618.51033333328</v>
      </c>
      <c r="CI26" s="36"/>
      <c r="CJ26" s="36">
        <f t="shared" si="42"/>
        <v>0</v>
      </c>
      <c r="CK26" s="36">
        <v>11</v>
      </c>
      <c r="CL26" s="36">
        <f t="shared" si="43"/>
        <v>203810.64842599997</v>
      </c>
      <c r="CM26" s="36">
        <v>5</v>
      </c>
      <c r="CN26" s="36">
        <f t="shared" si="43"/>
        <v>106497.65091</v>
      </c>
      <c r="CO26" s="41">
        <v>10</v>
      </c>
      <c r="CP26" s="36">
        <f t="shared" si="44"/>
        <v>172061.61583333329</v>
      </c>
      <c r="CQ26" s="36"/>
      <c r="CR26" s="36">
        <f t="shared" si="45"/>
        <v>0</v>
      </c>
      <c r="CS26" s="36">
        <v>0</v>
      </c>
      <c r="CT26" s="36">
        <f t="shared" si="46"/>
        <v>0</v>
      </c>
      <c r="CU26" s="36"/>
      <c r="CV26" s="36">
        <f t="shared" si="47"/>
        <v>0</v>
      </c>
      <c r="CW26" s="36">
        <v>5</v>
      </c>
      <c r="CX26" s="36">
        <f t="shared" si="48"/>
        <v>104092.34654</v>
      </c>
      <c r="CY26" s="36">
        <v>1</v>
      </c>
      <c r="CZ26" s="36">
        <f t="shared" si="49"/>
        <v>20857.167197999996</v>
      </c>
      <c r="DA26" s="36"/>
      <c r="DB26" s="36">
        <f t="shared" si="50"/>
        <v>0</v>
      </c>
      <c r="DC26" s="36">
        <v>62</v>
      </c>
      <c r="DD26" s="36">
        <f t="shared" si="51"/>
        <v>1098476.3350866667</v>
      </c>
      <c r="DE26" s="36"/>
      <c r="DF26" s="36">
        <f t="shared" si="52"/>
        <v>0</v>
      </c>
      <c r="DG26" s="36"/>
      <c r="DH26" s="36">
        <f t="shared" si="53"/>
        <v>0</v>
      </c>
      <c r="DI26" s="36"/>
      <c r="DJ26" s="36">
        <f t="shared" si="54"/>
        <v>0</v>
      </c>
      <c r="DK26" s="36"/>
      <c r="DL26" s="36">
        <f t="shared" si="59"/>
        <v>0</v>
      </c>
      <c r="DM26" s="36"/>
      <c r="DN26" s="36">
        <f t="shared" si="55"/>
        <v>0</v>
      </c>
      <c r="DO26" s="36">
        <f t="shared" si="56"/>
        <v>1774</v>
      </c>
      <c r="DP26" s="36">
        <f t="shared" si="56"/>
        <v>29189216.696700666</v>
      </c>
      <c r="DQ26" s="47">
        <f t="shared" si="57"/>
        <v>1774</v>
      </c>
      <c r="DR26" s="80">
        <f t="shared" si="2"/>
        <v>1</v>
      </c>
    </row>
    <row r="27" spans="1:122" ht="30" customHeight="1" x14ac:dyDescent="0.25">
      <c r="A27" s="43"/>
      <c r="B27" s="44">
        <v>13</v>
      </c>
      <c r="C27" s="31" t="s">
        <v>152</v>
      </c>
      <c r="D27" s="32">
        <f t="shared" si="58"/>
        <v>19063</v>
      </c>
      <c r="E27" s="33">
        <v>18530</v>
      </c>
      <c r="F27" s="32">
        <v>1.17</v>
      </c>
      <c r="G27" s="35">
        <v>1</v>
      </c>
      <c r="H27" s="35">
        <v>1</v>
      </c>
      <c r="I27" s="32">
        <v>1.4</v>
      </c>
      <c r="J27" s="32">
        <v>1.68</v>
      </c>
      <c r="K27" s="32">
        <v>2.23</v>
      </c>
      <c r="L27" s="32">
        <v>2.57</v>
      </c>
      <c r="M27" s="36">
        <v>502</v>
      </c>
      <c r="N27" s="36">
        <f t="shared" si="6"/>
        <v>16373512.605450001</v>
      </c>
      <c r="O27" s="36">
        <v>0</v>
      </c>
      <c r="P27" s="36">
        <f t="shared" si="6"/>
        <v>0</v>
      </c>
      <c r="Q27" s="36">
        <v>0</v>
      </c>
      <c r="R27" s="36">
        <f t="shared" si="7"/>
        <v>0</v>
      </c>
      <c r="S27" s="36"/>
      <c r="T27" s="36">
        <f t="shared" si="8"/>
        <v>0</v>
      </c>
      <c r="U27" s="36">
        <v>18</v>
      </c>
      <c r="V27" s="36">
        <f t="shared" si="9"/>
        <v>591079.27378499997</v>
      </c>
      <c r="W27" s="36">
        <v>45</v>
      </c>
      <c r="X27" s="36">
        <f t="shared" si="10"/>
        <v>1467745.1538749998</v>
      </c>
      <c r="Y27" s="36">
        <v>0</v>
      </c>
      <c r="Z27" s="36">
        <f t="shared" si="11"/>
        <v>0</v>
      </c>
      <c r="AA27" s="36">
        <v>0</v>
      </c>
      <c r="AB27" s="36">
        <f t="shared" si="12"/>
        <v>0</v>
      </c>
      <c r="AC27" s="36">
        <v>363</v>
      </c>
      <c r="AD27" s="36">
        <f t="shared" si="13"/>
        <v>13937345.296875</v>
      </c>
      <c r="AE27" s="36"/>
      <c r="AF27" s="36">
        <f t="shared" si="14"/>
        <v>0</v>
      </c>
      <c r="AG27" s="36">
        <v>30</v>
      </c>
      <c r="AH27" s="36">
        <f t="shared" si="15"/>
        <v>833232.78674999997</v>
      </c>
      <c r="AI27" s="36"/>
      <c r="AJ27" s="36">
        <f t="shared" si="16"/>
        <v>0</v>
      </c>
      <c r="AK27" s="39">
        <v>0</v>
      </c>
      <c r="AL27" s="36">
        <f t="shared" si="17"/>
        <v>0</v>
      </c>
      <c r="AM27" s="40">
        <v>4</v>
      </c>
      <c r="AN27" s="36">
        <f t="shared" si="18"/>
        <v>150815.19398399998</v>
      </c>
      <c r="AO27" s="36">
        <v>0</v>
      </c>
      <c r="AP27" s="36">
        <f t="shared" si="19"/>
        <v>0</v>
      </c>
      <c r="AQ27" s="36">
        <v>5</v>
      </c>
      <c r="AR27" s="36">
        <f t="shared" si="20"/>
        <v>188518.99248000002</v>
      </c>
      <c r="AS27" s="36">
        <v>17</v>
      </c>
      <c r="AT27" s="36">
        <f t="shared" si="21"/>
        <v>661396.59085500007</v>
      </c>
      <c r="AU27" s="36"/>
      <c r="AV27" s="36">
        <f t="shared" si="22"/>
        <v>0</v>
      </c>
      <c r="AW27" s="36"/>
      <c r="AX27" s="36">
        <f t="shared" si="23"/>
        <v>0</v>
      </c>
      <c r="AY27" s="36">
        <v>33</v>
      </c>
      <c r="AZ27" s="36">
        <f t="shared" si="24"/>
        <v>1210268.384325</v>
      </c>
      <c r="BA27" s="36"/>
      <c r="BB27" s="36">
        <f t="shared" si="25"/>
        <v>0</v>
      </c>
      <c r="BC27" s="36"/>
      <c r="BD27" s="36">
        <f t="shared" si="26"/>
        <v>0</v>
      </c>
      <c r="BE27" s="36"/>
      <c r="BF27" s="36">
        <f t="shared" si="27"/>
        <v>0</v>
      </c>
      <c r="BG27" s="36">
        <v>515</v>
      </c>
      <c r="BH27" s="36">
        <f t="shared" si="28"/>
        <v>17164595.407049999</v>
      </c>
      <c r="BI27" s="36">
        <v>435</v>
      </c>
      <c r="BJ27" s="36">
        <f t="shared" si="29"/>
        <v>14284415.783137498</v>
      </c>
      <c r="BK27" s="36">
        <v>369</v>
      </c>
      <c r="BL27" s="36">
        <f t="shared" si="30"/>
        <v>11593918.037519999</v>
      </c>
      <c r="BM27" s="46">
        <v>0</v>
      </c>
      <c r="BN27" s="36">
        <f t="shared" si="31"/>
        <v>0</v>
      </c>
      <c r="BO27" s="36">
        <v>0</v>
      </c>
      <c r="BP27" s="36">
        <f t="shared" si="32"/>
        <v>0</v>
      </c>
      <c r="BQ27" s="36">
        <v>0</v>
      </c>
      <c r="BR27" s="36">
        <f t="shared" si="33"/>
        <v>0</v>
      </c>
      <c r="BS27" s="36">
        <v>0</v>
      </c>
      <c r="BT27" s="36">
        <f t="shared" si="34"/>
        <v>0</v>
      </c>
      <c r="BU27" s="36">
        <v>0</v>
      </c>
      <c r="BV27" s="36">
        <f t="shared" si="35"/>
        <v>0</v>
      </c>
      <c r="BW27" s="36"/>
      <c r="BX27" s="36">
        <f t="shared" si="36"/>
        <v>0</v>
      </c>
      <c r="BY27" s="36">
        <v>0</v>
      </c>
      <c r="BZ27" s="36">
        <f t="shared" si="37"/>
        <v>0</v>
      </c>
      <c r="CA27" s="36">
        <v>0</v>
      </c>
      <c r="CB27" s="36">
        <f t="shared" si="38"/>
        <v>0</v>
      </c>
      <c r="CC27" s="36">
        <v>68</v>
      </c>
      <c r="CD27" s="36">
        <f t="shared" si="39"/>
        <v>2136548.5814399999</v>
      </c>
      <c r="CE27" s="36"/>
      <c r="CF27" s="36">
        <f t="shared" si="40"/>
        <v>0</v>
      </c>
      <c r="CG27" s="36"/>
      <c r="CH27" s="36">
        <f t="shared" si="41"/>
        <v>0</v>
      </c>
      <c r="CI27" s="36">
        <v>18</v>
      </c>
      <c r="CJ27" s="36">
        <f t="shared" si="42"/>
        <v>550121.99287499988</v>
      </c>
      <c r="CK27" s="36">
        <v>100</v>
      </c>
      <c r="CL27" s="36">
        <f t="shared" si="43"/>
        <v>3737593.3958999999</v>
      </c>
      <c r="CM27" s="36">
        <v>70</v>
      </c>
      <c r="CN27" s="36">
        <f t="shared" si="43"/>
        <v>3007640.5550099993</v>
      </c>
      <c r="CO27" s="41">
        <v>9</v>
      </c>
      <c r="CP27" s="36">
        <f t="shared" si="44"/>
        <v>312380.83012499998</v>
      </c>
      <c r="CQ27" s="36">
        <v>77</v>
      </c>
      <c r="CR27" s="36">
        <f t="shared" si="45"/>
        <v>3233682.5861339998</v>
      </c>
      <c r="CS27" s="36">
        <v>0</v>
      </c>
      <c r="CT27" s="36">
        <f t="shared" si="46"/>
        <v>0</v>
      </c>
      <c r="CU27" s="36">
        <v>3</v>
      </c>
      <c r="CV27" s="36">
        <f t="shared" si="47"/>
        <v>126221.82218099998</v>
      </c>
      <c r="CW27" s="36">
        <v>10</v>
      </c>
      <c r="CX27" s="36">
        <f t="shared" si="48"/>
        <v>419958.77741999994</v>
      </c>
      <c r="CY27" s="36">
        <v>43</v>
      </c>
      <c r="CZ27" s="36">
        <f t="shared" si="49"/>
        <v>1809179.4512609998</v>
      </c>
      <c r="DA27" s="36">
        <v>6</v>
      </c>
      <c r="DB27" s="36">
        <f t="shared" si="50"/>
        <v>208253.88674999995</v>
      </c>
      <c r="DC27" s="36">
        <v>51</v>
      </c>
      <c r="DD27" s="36">
        <f t="shared" si="51"/>
        <v>1822749.8029649998</v>
      </c>
      <c r="DE27" s="36">
        <v>1</v>
      </c>
      <c r="DF27" s="36">
        <f t="shared" si="52"/>
        <v>46572.80354999999</v>
      </c>
      <c r="DG27" s="36">
        <v>12</v>
      </c>
      <c r="DH27" s="36">
        <f t="shared" si="53"/>
        <v>542012.03783999989</v>
      </c>
      <c r="DI27" s="36">
        <v>9</v>
      </c>
      <c r="DJ27" s="36">
        <f t="shared" si="54"/>
        <v>556378.67098125</v>
      </c>
      <c r="DK27" s="36"/>
      <c r="DL27" s="36">
        <f t="shared" si="59"/>
        <v>0</v>
      </c>
      <c r="DM27" s="36"/>
      <c r="DN27" s="36">
        <f t="shared" si="55"/>
        <v>0</v>
      </c>
      <c r="DO27" s="36">
        <f t="shared" si="56"/>
        <v>2813</v>
      </c>
      <c r="DP27" s="36">
        <f t="shared" si="56"/>
        <v>96966138.700518742</v>
      </c>
      <c r="DQ27" s="47">
        <f t="shared" si="57"/>
        <v>2813</v>
      </c>
      <c r="DR27" s="80">
        <f t="shared" si="2"/>
        <v>1</v>
      </c>
    </row>
    <row r="28" spans="1:122" ht="30" customHeight="1" x14ac:dyDescent="0.25">
      <c r="A28" s="43"/>
      <c r="B28" s="44">
        <v>14</v>
      </c>
      <c r="C28" s="31" t="s">
        <v>153</v>
      </c>
      <c r="D28" s="32">
        <f t="shared" si="58"/>
        <v>19063</v>
      </c>
      <c r="E28" s="33">
        <v>18530</v>
      </c>
      <c r="F28" s="32">
        <v>2.2000000000000002</v>
      </c>
      <c r="G28" s="35">
        <v>1</v>
      </c>
      <c r="H28" s="35">
        <v>1</v>
      </c>
      <c r="I28" s="32">
        <v>1.4</v>
      </c>
      <c r="J28" s="32">
        <v>1.68</v>
      </c>
      <c r="K28" s="32">
        <v>2.23</v>
      </c>
      <c r="L28" s="32">
        <v>2.57</v>
      </c>
      <c r="M28" s="36">
        <v>78</v>
      </c>
      <c r="N28" s="36">
        <f t="shared" si="6"/>
        <v>4783761.9830000009</v>
      </c>
      <c r="O28" s="36">
        <v>0</v>
      </c>
      <c r="P28" s="36">
        <f t="shared" si="6"/>
        <v>0</v>
      </c>
      <c r="Q28" s="36">
        <v>0</v>
      </c>
      <c r="R28" s="36">
        <f t="shared" si="7"/>
        <v>0</v>
      </c>
      <c r="S28" s="36"/>
      <c r="T28" s="36">
        <f t="shared" si="8"/>
        <v>0</v>
      </c>
      <c r="U28" s="36">
        <v>0</v>
      </c>
      <c r="V28" s="36">
        <f t="shared" si="9"/>
        <v>0</v>
      </c>
      <c r="W28" s="36">
        <v>15</v>
      </c>
      <c r="X28" s="36">
        <f t="shared" si="10"/>
        <v>919954.22750000004</v>
      </c>
      <c r="Y28" s="36">
        <v>0</v>
      </c>
      <c r="Z28" s="36">
        <f t="shared" si="11"/>
        <v>0</v>
      </c>
      <c r="AA28" s="36">
        <v>0</v>
      </c>
      <c r="AB28" s="36">
        <f t="shared" si="12"/>
        <v>0</v>
      </c>
      <c r="AC28" s="36">
        <v>55</v>
      </c>
      <c r="AD28" s="36">
        <f t="shared" si="13"/>
        <v>3970753.645833333</v>
      </c>
      <c r="AE28" s="36">
        <v>0</v>
      </c>
      <c r="AF28" s="36">
        <f t="shared" si="14"/>
        <v>0</v>
      </c>
      <c r="AG28" s="36">
        <v>33</v>
      </c>
      <c r="AH28" s="36">
        <f t="shared" si="15"/>
        <v>1723438.7555000002</v>
      </c>
      <c r="AI28" s="36"/>
      <c r="AJ28" s="36">
        <f t="shared" si="16"/>
        <v>0</v>
      </c>
      <c r="AK28" s="39">
        <v>0</v>
      </c>
      <c r="AL28" s="36">
        <f t="shared" si="17"/>
        <v>0</v>
      </c>
      <c r="AM28" s="40">
        <v>0</v>
      </c>
      <c r="AN28" s="36">
        <f t="shared" si="18"/>
        <v>0</v>
      </c>
      <c r="AO28" s="36">
        <v>0</v>
      </c>
      <c r="AP28" s="36">
        <f t="shared" si="19"/>
        <v>0</v>
      </c>
      <c r="AQ28" s="36"/>
      <c r="AR28" s="36">
        <f t="shared" si="20"/>
        <v>0</v>
      </c>
      <c r="AS28" s="36">
        <v>1</v>
      </c>
      <c r="AT28" s="36">
        <f t="shared" si="21"/>
        <v>73155.982900000003</v>
      </c>
      <c r="AU28" s="36"/>
      <c r="AV28" s="36">
        <f t="shared" si="22"/>
        <v>0</v>
      </c>
      <c r="AW28" s="36"/>
      <c r="AX28" s="36">
        <f t="shared" si="23"/>
        <v>0</v>
      </c>
      <c r="AY28" s="36">
        <v>2</v>
      </c>
      <c r="AZ28" s="36">
        <f t="shared" si="24"/>
        <v>137922.323</v>
      </c>
      <c r="BA28" s="36"/>
      <c r="BB28" s="36">
        <f t="shared" si="25"/>
        <v>0</v>
      </c>
      <c r="BC28" s="36"/>
      <c r="BD28" s="36">
        <f t="shared" si="26"/>
        <v>0</v>
      </c>
      <c r="BE28" s="36"/>
      <c r="BF28" s="36">
        <f t="shared" si="27"/>
        <v>0</v>
      </c>
      <c r="BG28" s="36"/>
      <c r="BH28" s="36">
        <f t="shared" si="28"/>
        <v>0</v>
      </c>
      <c r="BI28" s="36">
        <v>60</v>
      </c>
      <c r="BJ28" s="36">
        <f t="shared" si="29"/>
        <v>3704770.3769999999</v>
      </c>
      <c r="BK28" s="36">
        <v>40</v>
      </c>
      <c r="BL28" s="36">
        <f t="shared" si="30"/>
        <v>2363201.0453333333</v>
      </c>
      <c r="BM28" s="46">
        <v>0</v>
      </c>
      <c r="BN28" s="36">
        <f t="shared" si="31"/>
        <v>0</v>
      </c>
      <c r="BO28" s="36">
        <v>0</v>
      </c>
      <c r="BP28" s="36">
        <f t="shared" si="32"/>
        <v>0</v>
      </c>
      <c r="BQ28" s="36">
        <v>0</v>
      </c>
      <c r="BR28" s="36">
        <f t="shared" si="33"/>
        <v>0</v>
      </c>
      <c r="BS28" s="36">
        <v>0</v>
      </c>
      <c r="BT28" s="36">
        <f t="shared" si="34"/>
        <v>0</v>
      </c>
      <c r="BU28" s="36">
        <v>0</v>
      </c>
      <c r="BV28" s="36">
        <f t="shared" si="35"/>
        <v>0</v>
      </c>
      <c r="BW28" s="36"/>
      <c r="BX28" s="36">
        <f t="shared" si="36"/>
        <v>0</v>
      </c>
      <c r="BY28" s="36">
        <v>0</v>
      </c>
      <c r="BZ28" s="36">
        <f t="shared" si="37"/>
        <v>0</v>
      </c>
      <c r="CA28" s="36">
        <v>0</v>
      </c>
      <c r="CB28" s="36">
        <f t="shared" si="38"/>
        <v>0</v>
      </c>
      <c r="CC28" s="36">
        <v>31</v>
      </c>
      <c r="CD28" s="36">
        <f t="shared" si="39"/>
        <v>1831480.8101333333</v>
      </c>
      <c r="CE28" s="36"/>
      <c r="CF28" s="36">
        <f t="shared" si="40"/>
        <v>0</v>
      </c>
      <c r="CG28" s="36"/>
      <c r="CH28" s="36">
        <f t="shared" si="41"/>
        <v>0</v>
      </c>
      <c r="CI28" s="36"/>
      <c r="CJ28" s="36">
        <f t="shared" si="42"/>
        <v>0</v>
      </c>
      <c r="CK28" s="36">
        <v>7</v>
      </c>
      <c r="CL28" s="36">
        <f t="shared" si="43"/>
        <v>491956.73758000007</v>
      </c>
      <c r="CM28" s="36">
        <v>1</v>
      </c>
      <c r="CN28" s="36">
        <f t="shared" si="43"/>
        <v>80791.321380000009</v>
      </c>
      <c r="CO28" s="41">
        <v>7</v>
      </c>
      <c r="CP28" s="36">
        <f t="shared" si="44"/>
        <v>456853.25583333336</v>
      </c>
      <c r="CQ28" s="36">
        <v>9</v>
      </c>
      <c r="CR28" s="36">
        <f t="shared" si="45"/>
        <v>710699.46947999997</v>
      </c>
      <c r="CS28" s="36">
        <v>0</v>
      </c>
      <c r="CT28" s="36">
        <f t="shared" si="46"/>
        <v>0</v>
      </c>
      <c r="CU28" s="36"/>
      <c r="CV28" s="36">
        <f t="shared" si="47"/>
        <v>0</v>
      </c>
      <c r="CW28" s="36"/>
      <c r="CX28" s="36">
        <f t="shared" si="48"/>
        <v>0</v>
      </c>
      <c r="CY28" s="36">
        <v>1</v>
      </c>
      <c r="CZ28" s="36">
        <f t="shared" si="49"/>
        <v>79113.392820000008</v>
      </c>
      <c r="DA28" s="36"/>
      <c r="DB28" s="36">
        <f t="shared" si="50"/>
        <v>0</v>
      </c>
      <c r="DC28" s="36">
        <v>11</v>
      </c>
      <c r="DD28" s="36">
        <f t="shared" si="51"/>
        <v>739241.58256666665</v>
      </c>
      <c r="DE28" s="36"/>
      <c r="DF28" s="36">
        <f t="shared" si="52"/>
        <v>0</v>
      </c>
      <c r="DG28" s="36"/>
      <c r="DH28" s="36">
        <f t="shared" si="53"/>
        <v>0</v>
      </c>
      <c r="DI28" s="36"/>
      <c r="DJ28" s="36">
        <f t="shared" si="54"/>
        <v>0</v>
      </c>
      <c r="DK28" s="36"/>
      <c r="DL28" s="36">
        <f t="shared" si="59"/>
        <v>0</v>
      </c>
      <c r="DM28" s="36"/>
      <c r="DN28" s="36">
        <f t="shared" si="55"/>
        <v>0</v>
      </c>
      <c r="DO28" s="36">
        <f t="shared" si="56"/>
        <v>351</v>
      </c>
      <c r="DP28" s="36">
        <f t="shared" si="56"/>
        <v>22067094.909860004</v>
      </c>
      <c r="DQ28" s="47">
        <f t="shared" si="57"/>
        <v>351</v>
      </c>
      <c r="DR28" s="80">
        <f t="shared" si="2"/>
        <v>1</v>
      </c>
    </row>
    <row r="29" spans="1:122" ht="15.75" customHeight="1" x14ac:dyDescent="0.25">
      <c r="A29" s="43">
        <v>3</v>
      </c>
      <c r="B29" s="71"/>
      <c r="C29" s="67" t="s">
        <v>154</v>
      </c>
      <c r="D29" s="32">
        <f t="shared" si="58"/>
        <v>19063</v>
      </c>
      <c r="E29" s="33">
        <v>18530</v>
      </c>
      <c r="F29" s="72">
        <v>0.34</v>
      </c>
      <c r="G29" s="35">
        <v>1</v>
      </c>
      <c r="H29" s="35">
        <v>1</v>
      </c>
      <c r="I29" s="32">
        <v>1.4</v>
      </c>
      <c r="J29" s="32">
        <v>1.68</v>
      </c>
      <c r="K29" s="32">
        <v>2.23</v>
      </c>
      <c r="L29" s="32">
        <v>2.57</v>
      </c>
      <c r="M29" s="51">
        <f>SUM(M30:M31)</f>
        <v>9</v>
      </c>
      <c r="N29" s="51">
        <f t="shared" ref="N29:BY29" si="60">SUM(N30:N31)</f>
        <v>67742.084025000004</v>
      </c>
      <c r="O29" s="51">
        <f t="shared" si="60"/>
        <v>0</v>
      </c>
      <c r="P29" s="51">
        <f t="shared" si="60"/>
        <v>0</v>
      </c>
      <c r="Q29" s="51">
        <f t="shared" si="60"/>
        <v>0</v>
      </c>
      <c r="R29" s="51">
        <f t="shared" si="60"/>
        <v>0</v>
      </c>
      <c r="S29" s="51">
        <f t="shared" si="60"/>
        <v>0</v>
      </c>
      <c r="T29" s="51">
        <f t="shared" si="60"/>
        <v>0</v>
      </c>
      <c r="U29" s="51">
        <f t="shared" si="60"/>
        <v>0</v>
      </c>
      <c r="V29" s="51">
        <f t="shared" si="60"/>
        <v>0</v>
      </c>
      <c r="W29" s="51">
        <f t="shared" si="60"/>
        <v>8</v>
      </c>
      <c r="X29" s="51">
        <f t="shared" si="60"/>
        <v>60215.185800000007</v>
      </c>
      <c r="Y29" s="51">
        <f t="shared" si="60"/>
        <v>0</v>
      </c>
      <c r="Z29" s="51">
        <f t="shared" si="60"/>
        <v>0</v>
      </c>
      <c r="AA29" s="51">
        <f t="shared" si="60"/>
        <v>0</v>
      </c>
      <c r="AB29" s="51">
        <f t="shared" si="60"/>
        <v>0</v>
      </c>
      <c r="AC29" s="51">
        <f t="shared" si="60"/>
        <v>0</v>
      </c>
      <c r="AD29" s="51">
        <f t="shared" si="60"/>
        <v>0</v>
      </c>
      <c r="AE29" s="51">
        <f t="shared" si="60"/>
        <v>15</v>
      </c>
      <c r="AF29" s="51">
        <f t="shared" si="60"/>
        <v>186499.811575</v>
      </c>
      <c r="AG29" s="51">
        <f t="shared" si="60"/>
        <v>3</v>
      </c>
      <c r="AH29" s="51">
        <f t="shared" si="60"/>
        <v>19228.448925000001</v>
      </c>
      <c r="AI29" s="51">
        <f t="shared" si="60"/>
        <v>0</v>
      </c>
      <c r="AJ29" s="51">
        <f t="shared" si="60"/>
        <v>0</v>
      </c>
      <c r="AK29" s="51">
        <f t="shared" si="60"/>
        <v>2</v>
      </c>
      <c r="AL29" s="51">
        <f t="shared" si="60"/>
        <v>14963.723775</v>
      </c>
      <c r="AM29" s="51">
        <f t="shared" si="60"/>
        <v>0</v>
      </c>
      <c r="AN29" s="51">
        <f t="shared" si="60"/>
        <v>0</v>
      </c>
      <c r="AO29" s="51">
        <f t="shared" si="60"/>
        <v>20</v>
      </c>
      <c r="AP29" s="51">
        <f t="shared" si="60"/>
        <v>153827.59140000003</v>
      </c>
      <c r="AQ29" s="51">
        <f t="shared" si="60"/>
        <v>30</v>
      </c>
      <c r="AR29" s="51">
        <f t="shared" si="60"/>
        <v>261026.29728</v>
      </c>
      <c r="AS29" s="51">
        <f t="shared" si="60"/>
        <v>0</v>
      </c>
      <c r="AT29" s="51">
        <f t="shared" si="60"/>
        <v>0</v>
      </c>
      <c r="AU29" s="51">
        <f t="shared" si="60"/>
        <v>0</v>
      </c>
      <c r="AV29" s="51">
        <f t="shared" si="60"/>
        <v>0</v>
      </c>
      <c r="AW29" s="51">
        <f t="shared" si="60"/>
        <v>0</v>
      </c>
      <c r="AX29" s="51">
        <f t="shared" si="60"/>
        <v>0</v>
      </c>
      <c r="AY29" s="51">
        <f t="shared" si="60"/>
        <v>5</v>
      </c>
      <c r="AZ29" s="51">
        <f t="shared" si="60"/>
        <v>42317.076375000004</v>
      </c>
      <c r="BA29" s="51">
        <f t="shared" si="60"/>
        <v>0</v>
      </c>
      <c r="BB29" s="51">
        <f t="shared" si="60"/>
        <v>0</v>
      </c>
      <c r="BC29" s="51">
        <f t="shared" si="60"/>
        <v>0</v>
      </c>
      <c r="BD29" s="51">
        <f t="shared" si="60"/>
        <v>0</v>
      </c>
      <c r="BE29" s="51">
        <f t="shared" si="60"/>
        <v>0</v>
      </c>
      <c r="BF29" s="51">
        <f t="shared" si="60"/>
        <v>0</v>
      </c>
      <c r="BG29" s="51">
        <f t="shared" si="60"/>
        <v>0</v>
      </c>
      <c r="BH29" s="51">
        <f t="shared" si="60"/>
        <v>0</v>
      </c>
      <c r="BI29" s="51">
        <f t="shared" si="60"/>
        <v>68</v>
      </c>
      <c r="BJ29" s="51">
        <f t="shared" si="60"/>
        <v>515299.87971000001</v>
      </c>
      <c r="BK29" s="51">
        <f t="shared" si="60"/>
        <v>0</v>
      </c>
      <c r="BL29" s="51">
        <f t="shared" si="60"/>
        <v>0</v>
      </c>
      <c r="BM29" s="51">
        <f t="shared" si="60"/>
        <v>4</v>
      </c>
      <c r="BN29" s="51">
        <f t="shared" si="60"/>
        <v>30961.639800000001</v>
      </c>
      <c r="BO29" s="51">
        <f t="shared" si="60"/>
        <v>0</v>
      </c>
      <c r="BP29" s="51">
        <f t="shared" si="60"/>
        <v>0</v>
      </c>
      <c r="BQ29" s="51">
        <f t="shared" si="60"/>
        <v>0</v>
      </c>
      <c r="BR29" s="51">
        <f t="shared" si="60"/>
        <v>0</v>
      </c>
      <c r="BS29" s="51">
        <f t="shared" si="60"/>
        <v>0</v>
      </c>
      <c r="BT29" s="51">
        <f t="shared" si="60"/>
        <v>0</v>
      </c>
      <c r="BU29" s="51">
        <f t="shared" si="60"/>
        <v>0</v>
      </c>
      <c r="BV29" s="51">
        <f t="shared" si="60"/>
        <v>0</v>
      </c>
      <c r="BW29" s="51">
        <f t="shared" si="60"/>
        <v>0</v>
      </c>
      <c r="BX29" s="51">
        <f t="shared" si="60"/>
        <v>0</v>
      </c>
      <c r="BY29" s="51">
        <f t="shared" si="60"/>
        <v>29</v>
      </c>
      <c r="BZ29" s="51">
        <f t="shared" ref="BZ29:DQ29" si="61">SUM(BZ30:BZ31)</f>
        <v>232283.18137499996</v>
      </c>
      <c r="CA29" s="51">
        <f t="shared" si="61"/>
        <v>2</v>
      </c>
      <c r="CB29" s="51">
        <f t="shared" si="61"/>
        <v>15480.8199</v>
      </c>
      <c r="CC29" s="51">
        <f t="shared" si="61"/>
        <v>0</v>
      </c>
      <c r="CD29" s="51">
        <f t="shared" si="61"/>
        <v>0</v>
      </c>
      <c r="CE29" s="51">
        <f t="shared" si="61"/>
        <v>5</v>
      </c>
      <c r="CF29" s="51">
        <f t="shared" si="61"/>
        <v>26722.843874999999</v>
      </c>
      <c r="CG29" s="51">
        <f t="shared" si="61"/>
        <v>0</v>
      </c>
      <c r="CH29" s="51">
        <f t="shared" si="61"/>
        <v>0</v>
      </c>
      <c r="CI29" s="51">
        <f t="shared" si="61"/>
        <v>7</v>
      </c>
      <c r="CJ29" s="51">
        <f t="shared" si="61"/>
        <v>49369.922437500005</v>
      </c>
      <c r="CK29" s="51">
        <f t="shared" si="61"/>
        <v>50</v>
      </c>
      <c r="CL29" s="51">
        <f t="shared" si="61"/>
        <v>431260.77645000006</v>
      </c>
      <c r="CM29" s="51">
        <f t="shared" si="61"/>
        <v>0</v>
      </c>
      <c r="CN29" s="51">
        <f t="shared" si="61"/>
        <v>0</v>
      </c>
      <c r="CO29" s="59">
        <f t="shared" si="61"/>
        <v>5</v>
      </c>
      <c r="CP29" s="51">
        <f t="shared" si="61"/>
        <v>40048.824374999997</v>
      </c>
      <c r="CQ29" s="51">
        <f t="shared" si="61"/>
        <v>0</v>
      </c>
      <c r="CR29" s="51">
        <f t="shared" si="61"/>
        <v>0</v>
      </c>
      <c r="CS29" s="51">
        <f t="shared" si="61"/>
        <v>0</v>
      </c>
      <c r="CT29" s="51">
        <f t="shared" si="61"/>
        <v>0</v>
      </c>
      <c r="CU29" s="51">
        <f t="shared" si="61"/>
        <v>8</v>
      </c>
      <c r="CV29" s="51">
        <f t="shared" si="61"/>
        <v>77674.967495999997</v>
      </c>
      <c r="CW29" s="51">
        <f t="shared" si="61"/>
        <v>12</v>
      </c>
      <c r="CX29" s="51">
        <f t="shared" si="61"/>
        <v>116296.276824</v>
      </c>
      <c r="CY29" s="51">
        <f t="shared" si="61"/>
        <v>15</v>
      </c>
      <c r="CZ29" s="51">
        <f t="shared" si="61"/>
        <v>145640.56405499997</v>
      </c>
      <c r="DA29" s="51">
        <f t="shared" si="61"/>
        <v>10</v>
      </c>
      <c r="DB29" s="51">
        <f t="shared" si="61"/>
        <v>80097.648749999993</v>
      </c>
      <c r="DC29" s="51">
        <f t="shared" si="61"/>
        <v>3</v>
      </c>
      <c r="DD29" s="51">
        <f t="shared" si="61"/>
        <v>24743.209995000005</v>
      </c>
      <c r="DE29" s="51">
        <f t="shared" si="61"/>
        <v>0</v>
      </c>
      <c r="DF29" s="51">
        <f t="shared" si="61"/>
        <v>0</v>
      </c>
      <c r="DG29" s="51">
        <f t="shared" si="61"/>
        <v>0</v>
      </c>
      <c r="DH29" s="51">
        <f t="shared" si="61"/>
        <v>0</v>
      </c>
      <c r="DI29" s="51">
        <f t="shared" si="61"/>
        <v>2</v>
      </c>
      <c r="DJ29" s="51">
        <f t="shared" si="61"/>
        <v>28532.239537499998</v>
      </c>
      <c r="DK29" s="51">
        <f t="shared" ref="DK29" si="62">DK30+DK31</f>
        <v>0</v>
      </c>
      <c r="DL29" s="51">
        <f t="shared" ref="DL29" si="63">SUM(DL30:DL31)</f>
        <v>0</v>
      </c>
      <c r="DM29" s="51">
        <f t="shared" si="61"/>
        <v>0</v>
      </c>
      <c r="DN29" s="51">
        <f t="shared" si="61"/>
        <v>0</v>
      </c>
      <c r="DO29" s="51">
        <f t="shared" si="61"/>
        <v>312</v>
      </c>
      <c r="DP29" s="51">
        <f t="shared" si="61"/>
        <v>2620233.013735</v>
      </c>
      <c r="DQ29" s="51">
        <f t="shared" si="61"/>
        <v>312</v>
      </c>
      <c r="DR29" s="70">
        <f t="shared" si="2"/>
        <v>1</v>
      </c>
    </row>
    <row r="30" spans="1:122" ht="30" customHeight="1" x14ac:dyDescent="0.25">
      <c r="A30" s="43"/>
      <c r="B30" s="44">
        <v>15</v>
      </c>
      <c r="C30" s="31" t="s">
        <v>155</v>
      </c>
      <c r="D30" s="32">
        <f t="shared" si="58"/>
        <v>19063</v>
      </c>
      <c r="E30" s="33">
        <v>18530</v>
      </c>
      <c r="F30" s="32">
        <v>1.1499999999999999</v>
      </c>
      <c r="G30" s="35">
        <v>1</v>
      </c>
      <c r="H30" s="35">
        <v>1</v>
      </c>
      <c r="I30" s="32">
        <v>1.4</v>
      </c>
      <c r="J30" s="32">
        <v>1.68</v>
      </c>
      <c r="K30" s="32">
        <v>2.23</v>
      </c>
      <c r="L30" s="32">
        <v>2.57</v>
      </c>
      <c r="M30" s="36">
        <v>0</v>
      </c>
      <c r="N30" s="36">
        <f t="shared" si="6"/>
        <v>0</v>
      </c>
      <c r="O30" s="36">
        <v>0</v>
      </c>
      <c r="P30" s="36">
        <f t="shared" si="6"/>
        <v>0</v>
      </c>
      <c r="Q30" s="36">
        <v>0</v>
      </c>
      <c r="R30" s="36">
        <f t="shared" ref="R30:R31" si="64">(Q30/12*5*$D30*$F30*$G30*$I30*R$11)+(Q30/12*7*$E30*$F30*$H30*$I30*R$12)</f>
        <v>0</v>
      </c>
      <c r="S30" s="36"/>
      <c r="T30" s="36">
        <f t="shared" ref="T30:T31" si="65">(S30/12*5*$D30*$F30*$G30*$I30*T$11)+(S30/12*7*$E30*$F30*$H30*$I30*T$12)</f>
        <v>0</v>
      </c>
      <c r="U30" s="36">
        <v>0</v>
      </c>
      <c r="V30" s="36">
        <f t="shared" ref="V30:V31" si="66">(U30/12*5*$D30*$F30*$G30*$I30*V$11)+(U30/12*7*$E30*$F30*$H30*$I30*V$12)</f>
        <v>0</v>
      </c>
      <c r="W30" s="36">
        <v>0</v>
      </c>
      <c r="X30" s="36">
        <f t="shared" ref="X30:X31" si="67">(W30/12*5*$D30*$F30*$G30*$I30*X$11)+(W30/12*7*$E30*$F30*$H30*$I30*X$12)</f>
        <v>0</v>
      </c>
      <c r="Y30" s="36">
        <v>0</v>
      </c>
      <c r="Z30" s="36">
        <f t="shared" ref="Z30:Z31" si="68">(Y30/12*5*$D30*$F30*$G30*$I30*Z$11)+(Y30/12*7*$E30*$F30*$H30*$I30*Z$12)</f>
        <v>0</v>
      </c>
      <c r="AA30" s="36">
        <v>0</v>
      </c>
      <c r="AB30" s="36">
        <f t="shared" ref="AB30:AB31" si="69">(AA30/12*5*$D30*$F30*$G30*$I30*AB$11)+(AA30/12*7*$E30*$F30*$H30*$I30*AB$12)</f>
        <v>0</v>
      </c>
      <c r="AC30" s="36">
        <v>0</v>
      </c>
      <c r="AD30" s="36">
        <f t="shared" ref="AD30:AD31" si="70">(AC30/12*5*$D30*$F30*$G30*$I30*AD$11)+(AC30/12*7*$E30*$F30*$H30*$I30*AD$12)</f>
        <v>0</v>
      </c>
      <c r="AE30" s="36">
        <v>3</v>
      </c>
      <c r="AF30" s="36">
        <f t="shared" ref="AF30:AF31" si="71">(AE30/12*5*$D30*$F30*$G30*$I30*AF$11)+(AE30/12*7*$E30*$F30*$H30*$I30*AF$12)</f>
        <v>96177.03287499999</v>
      </c>
      <c r="AG30" s="36">
        <v>0</v>
      </c>
      <c r="AH30" s="36">
        <f t="shared" ref="AH30:AH31" si="72">(AG30/12*5*$D30*$F30*$G30*$I30*AH$11)+(AG30/12*7*$E30*$F30*$H30*$I30*AH$12)</f>
        <v>0</v>
      </c>
      <c r="AI30" s="36"/>
      <c r="AJ30" s="36">
        <f t="shared" ref="AJ30:AJ31" si="73">(AI30/12*5*$D30*$F30*$G30*$I30*AJ$11)+(AI30/12*7*$E30*$F30*$H30*$I30*AJ$12)</f>
        <v>0</v>
      </c>
      <c r="AK30" s="39">
        <v>0</v>
      </c>
      <c r="AL30" s="36">
        <f t="shared" ref="AL30:AL31" si="74">(AK30/12*5*$D30*$F30*$G30*$I30*AL$11)+(AK30/12*7*$E30*$F30*$H30*$I30*AL$12)</f>
        <v>0</v>
      </c>
      <c r="AM30" s="40">
        <v>0</v>
      </c>
      <c r="AN30" s="36">
        <f t="shared" si="18"/>
        <v>0</v>
      </c>
      <c r="AO30" s="36">
        <v>0</v>
      </c>
      <c r="AP30" s="36">
        <f t="shared" si="19"/>
        <v>0</v>
      </c>
      <c r="AQ30" s="36"/>
      <c r="AR30" s="36">
        <f t="shared" si="20"/>
        <v>0</v>
      </c>
      <c r="AS30" s="36">
        <v>0</v>
      </c>
      <c r="AT30" s="36">
        <f t="shared" si="21"/>
        <v>0</v>
      </c>
      <c r="AU30" s="36"/>
      <c r="AV30" s="36">
        <f t="shared" ref="AV30:AV31" si="75">(AU30/12*5*$D30*$F30*$G30*$I30*AV$11)+(AU30/12*7*$E30*$F30*$H30*$I30*AV$12)</f>
        <v>0</v>
      </c>
      <c r="AW30" s="36"/>
      <c r="AX30" s="36">
        <f t="shared" ref="AX30:AX31" si="76">(AW30/12*5*$D30*$F30*$G30*$I30*AX$11)+(AW30/12*7*$E30*$F30*$H30*$I30*AX$12)</f>
        <v>0</v>
      </c>
      <c r="AY30" s="36">
        <v>0</v>
      </c>
      <c r="AZ30" s="36">
        <f t="shared" si="24"/>
        <v>0</v>
      </c>
      <c r="BA30" s="36">
        <v>0</v>
      </c>
      <c r="BB30" s="36">
        <f t="shared" ref="BB30:BB31" si="77">(BA30/12*5*$D30*$F30*$G30*$I30*BB$11)+(BA30/12*7*$E30*$F30*$H30*$I30*BB$12)</f>
        <v>0</v>
      </c>
      <c r="BC30" s="36">
        <v>0</v>
      </c>
      <c r="BD30" s="36">
        <f t="shared" ref="BD30:BD31" si="78">(BC30/12*5*$D30*$F30*$G30*$I30*BD$11)+(BC30/12*7*$E30*$F30*$H30*$I30*BD$12)</f>
        <v>0</v>
      </c>
      <c r="BE30" s="36">
        <v>0</v>
      </c>
      <c r="BF30" s="36">
        <f t="shared" ref="BF30:BF31" si="79">(BE30/12*5*$D30*$F30*$G30*$I30*BF$11)+(BE30/12*7*$E30*$F30*$H30*$I30*BF$12)</f>
        <v>0</v>
      </c>
      <c r="BG30" s="36">
        <v>0</v>
      </c>
      <c r="BH30" s="36">
        <f t="shared" si="28"/>
        <v>0</v>
      </c>
      <c r="BI30" s="36">
        <v>0</v>
      </c>
      <c r="BJ30" s="36">
        <f t="shared" ref="BJ30:BJ31" si="80">(BI30/12*5*$D30*$F30*$G30*$I30*BJ$11)+(BI30/12*7*$E30*$F30*$H30*$I30*BJ$12)</f>
        <v>0</v>
      </c>
      <c r="BK30" s="36"/>
      <c r="BL30" s="36">
        <f t="shared" ref="BL30:BL31" si="81">(BK30/12*5*$D30*$F30*$G30*$I30*BL$11)+(BK30/12*7*$E30*$F30*$H30*$I30*BL$12)</f>
        <v>0</v>
      </c>
      <c r="BM30" s="46"/>
      <c r="BN30" s="36">
        <f t="shared" si="31"/>
        <v>0</v>
      </c>
      <c r="BO30" s="36"/>
      <c r="BP30" s="36">
        <f t="shared" si="32"/>
        <v>0</v>
      </c>
      <c r="BQ30" s="36">
        <v>0</v>
      </c>
      <c r="BR30" s="36">
        <f t="shared" ref="BR30:BR31" si="82">(BQ30/12*5*$D30*$F30*$G30*$I30*BR$11)+(BQ30/12*7*$E30*$F30*$H30*$I30*BR$12)</f>
        <v>0</v>
      </c>
      <c r="BS30" s="36">
        <v>0</v>
      </c>
      <c r="BT30" s="36">
        <f t="shared" ref="BT30:BT31" si="83">(BS30/12*5*$D30*$F30*$G30*$I30*BT$11)+(BS30/12*7*$E30*$F30*$H30*$I30*BT$12)</f>
        <v>0</v>
      </c>
      <c r="BU30" s="36">
        <v>0</v>
      </c>
      <c r="BV30" s="36">
        <f t="shared" si="35"/>
        <v>0</v>
      </c>
      <c r="BW30" s="36"/>
      <c r="BX30" s="36">
        <f t="shared" si="36"/>
        <v>0</v>
      </c>
      <c r="BY30" s="36">
        <v>0</v>
      </c>
      <c r="BZ30" s="36">
        <f t="shared" ref="BZ30:BZ31" si="84">(BY30/12*5*$D30*$F30*$G30*$I30*BZ$11)+(BY30/12*7*$E30*$F30*$H30*$I30*BZ$12)</f>
        <v>0</v>
      </c>
      <c r="CA30" s="36">
        <v>0</v>
      </c>
      <c r="CB30" s="36">
        <f t="shared" si="38"/>
        <v>0</v>
      </c>
      <c r="CC30" s="36">
        <v>0</v>
      </c>
      <c r="CD30" s="36">
        <f t="shared" ref="CD30:CD31" si="85">(CC30/12*5*$D30*$F30*$G30*$I30*CD$11)+(CC30/12*7*$E30*$F30*$H30*$I30*CD$12)</f>
        <v>0</v>
      </c>
      <c r="CE30" s="36"/>
      <c r="CF30" s="36">
        <f t="shared" ref="CF30:CF31" si="86">(CE30/12*5*$D30*$F30*$G30*$I30*CF$11)+(CE30/12*7*$E30*$F30*$H30*$I30*CF$12)</f>
        <v>0</v>
      </c>
      <c r="CG30" s="36"/>
      <c r="CH30" s="36">
        <f t="shared" ref="CH30:CH31" si="87">(CG30/12*5*$D30*$F30*$G30*$I30*CH$11)+(CG30/12*7*$E30*$F30*$H30*$I30*CH$12)</f>
        <v>0</v>
      </c>
      <c r="CI30" s="36"/>
      <c r="CJ30" s="36">
        <f t="shared" ref="CJ30:CJ31" si="88">(CI30/12*5*$D30*$F30*$G30*$I30*CJ$11)+(CI30/12*7*$E30*$F30*$H30*$I30*CJ$12)</f>
        <v>0</v>
      </c>
      <c r="CK30" s="36"/>
      <c r="CL30" s="36">
        <f t="shared" si="43"/>
        <v>0</v>
      </c>
      <c r="CM30" s="36"/>
      <c r="CN30" s="36">
        <f t="shared" si="43"/>
        <v>0</v>
      </c>
      <c r="CO30" s="41"/>
      <c r="CP30" s="36">
        <f t="shared" ref="CP30:CP31" si="89">(CO30/12*5*$D30*$F30*$G30*$I30*CP$11)+(CO30/12*7*$E30*$F30*$H30*$I30*CP$12)</f>
        <v>0</v>
      </c>
      <c r="CQ30" s="36"/>
      <c r="CR30" s="36">
        <f t="shared" ref="CR30:CR31" si="90">(CQ30/12*5*$D30*$F30*$G30*$J30*CR$11)+(CQ30/12*7*$E30*$F30*$H30*$J30*CR$12)</f>
        <v>0</v>
      </c>
      <c r="CS30" s="36"/>
      <c r="CT30" s="36">
        <f t="shared" ref="CT30:CT31" si="91">(CS30/12*5*$D30*$F30*$G30*$J30*CT$11)+(CS30/12*7*$E30*$F30*$H30*$J30*CT$12)</f>
        <v>0</v>
      </c>
      <c r="CU30" s="36"/>
      <c r="CV30" s="36">
        <f t="shared" ref="CV30:CV31" si="92">(CU30/12*5*$D30*$F30*$G30*$J30*CV$11)+(CU30/12*7*$E30*$F30*$H30*$J30*CV$12)</f>
        <v>0</v>
      </c>
      <c r="CW30" s="36"/>
      <c r="CX30" s="36">
        <f t="shared" ref="CX30:CX31" si="93">(CW30/12*5*$D30*$F30*$G30*$J30*CX$11)+(CW30/12*7*$E30*$F30*$H30*$J30*CX$12)</f>
        <v>0</v>
      </c>
      <c r="CY30" s="36"/>
      <c r="CZ30" s="36">
        <f t="shared" ref="CZ30:CZ31" si="94">(CY30/12*5*$D30*$F30*$G30*$J30*CZ$11)+(CY30/12*7*$E30*$F30*$H30*$J30*CZ$12)</f>
        <v>0</v>
      </c>
      <c r="DA30" s="36"/>
      <c r="DB30" s="36">
        <f t="shared" ref="DB30:DB31" si="95">(DA30/12*5*$D30*$F30*$G30*$I30*DB$11)+(DA30/12*7*$E30*$F30*$H30*$I30*DB$12)</f>
        <v>0</v>
      </c>
      <c r="DC30" s="36"/>
      <c r="DD30" s="36">
        <f t="shared" ref="DD30:DD31" si="96">(DC30/12*5*$D30*$F30*$G30*$I30*DD$11)+(DC30/12*7*$E30*$F30*$H30*$I30*DD$12)</f>
        <v>0</v>
      </c>
      <c r="DE30" s="36"/>
      <c r="DF30" s="36">
        <f t="shared" ref="DF30:DF31" si="97">(DE30/12*5*$D30*$F30*$G30*$J30*DF$11)+(DE30/12*7*$E30*$F30*$H30*$J30*DF$12)</f>
        <v>0</v>
      </c>
      <c r="DG30" s="36"/>
      <c r="DH30" s="36">
        <f t="shared" ref="DH30:DH31" si="98">(DG30/12*5*$D30*$F30*$G30*$J30*DH$11)+(DG30/12*7*$E30*$F30*$H30*$J30*DH$12)</f>
        <v>0</v>
      </c>
      <c r="DI30" s="36"/>
      <c r="DJ30" s="36">
        <f t="shared" si="54"/>
        <v>0</v>
      </c>
      <c r="DK30" s="36"/>
      <c r="DL30" s="36">
        <f t="shared" si="59"/>
        <v>0</v>
      </c>
      <c r="DM30" s="36"/>
      <c r="DN30" s="36">
        <f t="shared" si="55"/>
        <v>0</v>
      </c>
      <c r="DO30" s="36">
        <f>SUM(M30,O30,Q30,S30,U30,W30,Y30,AA30,AC30,AE30,AG30,AI30,AK30,AM30,AO30,AQ30,AS30,AU30,AW30,AY30,BA30,BC30,BE30,BG30,BI30,BK30,BM30,BO30,BQ30,BS30,BU30,BW30,BY30,CA30,CC30,CE30,CG30,CI30,CK30,CM30,CO30,CQ30,CS30,CU30,CW30,CY30,DA30,DC30,DE30,DG30,DI30,DK30,DM30)</f>
        <v>3</v>
      </c>
      <c r="DP30" s="36">
        <f>SUM(N30,P30,R30,T30,V30,X30,Z30,AB30,AD30,AF30,AH30,AJ30,AL30,AN30,AP30,AR30,AT30,AV30,AX30,AZ30,BB30,BD30,BF30,BH30,BJ30,BL30,BN30,BP30,BR30,BT30,BV30,BX30,BZ30,CB30,CD30,CF30,CH30,CJ30,CL30,CN30,CP30,CR30,CT30,CV30,CX30,CZ30,DB30,DD30,DF30,DH30,DJ30,DL30,DN30)</f>
        <v>96177.03287499999</v>
      </c>
      <c r="DQ30" s="47">
        <f t="shared" si="57"/>
        <v>3</v>
      </c>
      <c r="DR30" s="80">
        <f t="shared" si="2"/>
        <v>1</v>
      </c>
    </row>
    <row r="31" spans="1:122" ht="30" customHeight="1" x14ac:dyDescent="0.25">
      <c r="A31" s="43"/>
      <c r="B31" s="44">
        <v>16</v>
      </c>
      <c r="C31" s="31" t="s">
        <v>156</v>
      </c>
      <c r="D31" s="32">
        <f t="shared" si="58"/>
        <v>19063</v>
      </c>
      <c r="E31" s="33">
        <v>18530</v>
      </c>
      <c r="F31" s="50">
        <v>0.27</v>
      </c>
      <c r="G31" s="35">
        <v>1</v>
      </c>
      <c r="H31" s="35">
        <v>1</v>
      </c>
      <c r="I31" s="32">
        <v>1.4</v>
      </c>
      <c r="J31" s="32">
        <v>1.68</v>
      </c>
      <c r="K31" s="32">
        <v>2.23</v>
      </c>
      <c r="L31" s="32">
        <v>2.57</v>
      </c>
      <c r="M31" s="36">
        <v>9</v>
      </c>
      <c r="N31" s="36">
        <f t="shared" si="6"/>
        <v>67742.084025000004</v>
      </c>
      <c r="O31" s="36">
        <v>0</v>
      </c>
      <c r="P31" s="36">
        <f t="shared" si="6"/>
        <v>0</v>
      </c>
      <c r="Q31" s="36"/>
      <c r="R31" s="36">
        <f t="shared" si="64"/>
        <v>0</v>
      </c>
      <c r="S31" s="36"/>
      <c r="T31" s="36">
        <f t="shared" si="65"/>
        <v>0</v>
      </c>
      <c r="U31" s="36"/>
      <c r="V31" s="36">
        <f t="shared" si="66"/>
        <v>0</v>
      </c>
      <c r="W31" s="36">
        <v>8</v>
      </c>
      <c r="X31" s="36">
        <f t="shared" si="67"/>
        <v>60215.185800000007</v>
      </c>
      <c r="Y31" s="36"/>
      <c r="Z31" s="36">
        <f t="shared" si="68"/>
        <v>0</v>
      </c>
      <c r="AA31" s="36"/>
      <c r="AB31" s="36">
        <f t="shared" si="69"/>
        <v>0</v>
      </c>
      <c r="AC31" s="36">
        <v>0</v>
      </c>
      <c r="AD31" s="36">
        <f t="shared" si="70"/>
        <v>0</v>
      </c>
      <c r="AE31" s="36">
        <v>12</v>
      </c>
      <c r="AF31" s="36">
        <f t="shared" si="71"/>
        <v>90322.77870000001</v>
      </c>
      <c r="AG31" s="36">
        <v>3</v>
      </c>
      <c r="AH31" s="36">
        <f t="shared" si="72"/>
        <v>19228.448925000001</v>
      </c>
      <c r="AI31" s="36"/>
      <c r="AJ31" s="36">
        <f t="shared" si="73"/>
        <v>0</v>
      </c>
      <c r="AK31" s="39">
        <v>2</v>
      </c>
      <c r="AL31" s="36">
        <f t="shared" si="74"/>
        <v>14963.723775</v>
      </c>
      <c r="AM31" s="40"/>
      <c r="AN31" s="36">
        <f t="shared" si="18"/>
        <v>0</v>
      </c>
      <c r="AO31" s="36">
        <v>20</v>
      </c>
      <c r="AP31" s="36">
        <f t="shared" si="19"/>
        <v>153827.59140000003</v>
      </c>
      <c r="AQ31" s="36">
        <v>30</v>
      </c>
      <c r="AR31" s="36">
        <f t="shared" si="20"/>
        <v>261026.29728</v>
      </c>
      <c r="AS31" s="36"/>
      <c r="AT31" s="36">
        <f t="shared" si="21"/>
        <v>0</v>
      </c>
      <c r="AU31" s="36"/>
      <c r="AV31" s="36">
        <f t="shared" si="75"/>
        <v>0</v>
      </c>
      <c r="AW31" s="36"/>
      <c r="AX31" s="36">
        <f t="shared" si="76"/>
        <v>0</v>
      </c>
      <c r="AY31" s="36">
        <v>5</v>
      </c>
      <c r="AZ31" s="36">
        <f t="shared" si="24"/>
        <v>42317.076375000004</v>
      </c>
      <c r="BA31" s="36"/>
      <c r="BB31" s="36">
        <f t="shared" si="77"/>
        <v>0</v>
      </c>
      <c r="BC31" s="36"/>
      <c r="BD31" s="36">
        <f t="shared" si="78"/>
        <v>0</v>
      </c>
      <c r="BE31" s="36"/>
      <c r="BF31" s="36">
        <f t="shared" si="79"/>
        <v>0</v>
      </c>
      <c r="BG31" s="36"/>
      <c r="BH31" s="36">
        <f t="shared" si="28"/>
        <v>0</v>
      </c>
      <c r="BI31" s="36">
        <v>68</v>
      </c>
      <c r="BJ31" s="36">
        <f t="shared" si="80"/>
        <v>515299.87971000001</v>
      </c>
      <c r="BK31" s="36"/>
      <c r="BL31" s="36">
        <f t="shared" si="81"/>
        <v>0</v>
      </c>
      <c r="BM31" s="46">
        <v>4</v>
      </c>
      <c r="BN31" s="36">
        <f t="shared" si="31"/>
        <v>30961.639800000001</v>
      </c>
      <c r="BO31" s="36"/>
      <c r="BP31" s="36">
        <f t="shared" si="32"/>
        <v>0</v>
      </c>
      <c r="BQ31" s="36"/>
      <c r="BR31" s="36">
        <f t="shared" si="82"/>
        <v>0</v>
      </c>
      <c r="BS31" s="36"/>
      <c r="BT31" s="36">
        <f t="shared" si="83"/>
        <v>0</v>
      </c>
      <c r="BU31" s="36"/>
      <c r="BV31" s="36">
        <f t="shared" si="35"/>
        <v>0</v>
      </c>
      <c r="BW31" s="36"/>
      <c r="BX31" s="36">
        <f t="shared" si="36"/>
        <v>0</v>
      </c>
      <c r="BY31" s="36">
        <v>29</v>
      </c>
      <c r="BZ31" s="36">
        <f t="shared" si="84"/>
        <v>232283.18137499996</v>
      </c>
      <c r="CA31" s="36">
        <v>2</v>
      </c>
      <c r="CB31" s="36">
        <f t="shared" si="38"/>
        <v>15480.8199</v>
      </c>
      <c r="CC31" s="36"/>
      <c r="CD31" s="36">
        <f t="shared" si="85"/>
        <v>0</v>
      </c>
      <c r="CE31" s="36">
        <v>5</v>
      </c>
      <c r="CF31" s="36">
        <f t="shared" si="86"/>
        <v>26722.843874999999</v>
      </c>
      <c r="CG31" s="36"/>
      <c r="CH31" s="36">
        <f t="shared" si="87"/>
        <v>0</v>
      </c>
      <c r="CI31" s="36">
        <v>7</v>
      </c>
      <c r="CJ31" s="36">
        <f t="shared" si="88"/>
        <v>49369.922437500005</v>
      </c>
      <c r="CK31" s="36">
        <v>50</v>
      </c>
      <c r="CL31" s="36">
        <f t="shared" si="43"/>
        <v>431260.77645000006</v>
      </c>
      <c r="CM31" s="36"/>
      <c r="CN31" s="36">
        <f t="shared" si="43"/>
        <v>0</v>
      </c>
      <c r="CO31" s="41">
        <v>5</v>
      </c>
      <c r="CP31" s="36">
        <f t="shared" si="89"/>
        <v>40048.824374999997</v>
      </c>
      <c r="CQ31" s="36"/>
      <c r="CR31" s="36">
        <f t="shared" si="90"/>
        <v>0</v>
      </c>
      <c r="CS31" s="36"/>
      <c r="CT31" s="36">
        <f t="shared" si="91"/>
        <v>0</v>
      </c>
      <c r="CU31" s="36">
        <v>8</v>
      </c>
      <c r="CV31" s="36">
        <f t="shared" si="92"/>
        <v>77674.967495999997</v>
      </c>
      <c r="CW31" s="36">
        <v>12</v>
      </c>
      <c r="CX31" s="36">
        <f t="shared" si="93"/>
        <v>116296.276824</v>
      </c>
      <c r="CY31" s="36">
        <v>15</v>
      </c>
      <c r="CZ31" s="36">
        <f t="shared" si="94"/>
        <v>145640.56405499997</v>
      </c>
      <c r="DA31" s="36">
        <v>10</v>
      </c>
      <c r="DB31" s="36">
        <f t="shared" si="95"/>
        <v>80097.648749999993</v>
      </c>
      <c r="DC31" s="36">
        <v>3</v>
      </c>
      <c r="DD31" s="36">
        <f t="shared" si="96"/>
        <v>24743.209995000005</v>
      </c>
      <c r="DE31" s="36"/>
      <c r="DF31" s="36">
        <f t="shared" si="97"/>
        <v>0</v>
      </c>
      <c r="DG31" s="36"/>
      <c r="DH31" s="36">
        <f t="shared" si="98"/>
        <v>0</v>
      </c>
      <c r="DI31" s="36">
        <v>2</v>
      </c>
      <c r="DJ31" s="36">
        <f t="shared" si="54"/>
        <v>28532.239537499998</v>
      </c>
      <c r="DK31" s="36"/>
      <c r="DL31" s="36">
        <f t="shared" si="59"/>
        <v>0</v>
      </c>
      <c r="DM31" s="36"/>
      <c r="DN31" s="36">
        <f t="shared" si="55"/>
        <v>0</v>
      </c>
      <c r="DO31" s="36">
        <f>SUM(M31,O31,Q31,S31,U31,W31,Y31,AA31,AC31,AE31,AG31,AI31,AK31,AM31,AO31,AQ31,AS31,AU31,AW31,AY31,BA31,BC31,BE31,BG31,BI31,BK31,BM31,BO31,BQ31,BS31,BU31,BW31,BY31,CA31,CC31,CE31,CG31,CI31,CK31,CM31,CO31,CQ31,CS31,CU31,CW31,CY31,DA31,DC31,DE31,DG31,DI31,DK31,DM31)</f>
        <v>309</v>
      </c>
      <c r="DP31" s="36">
        <f>SUM(N31,P31,R31,T31,V31,X31,Z31,AB31,AD31,AF31,AH31,AJ31,AL31,AN31,AP31,AR31,AT31,AV31,AX31,AZ31,BB31,BD31,BF31,BH31,BJ31,BL31,BN31,BP31,BR31,BT31,BV31,BX31,BZ31,CB31,CD31,CF31,CH31,CJ31,CL31,CN31,CP31,CR31,CT31,CV31,CX31,CZ31,DB31,DD31,DF31,DH31,DJ31,DL31,DN31)</f>
        <v>2524055.98086</v>
      </c>
      <c r="DQ31" s="47">
        <f t="shared" si="57"/>
        <v>309</v>
      </c>
      <c r="DR31" s="80">
        <f t="shared" si="2"/>
        <v>1</v>
      </c>
    </row>
    <row r="32" spans="1:122" ht="15.75" customHeight="1" x14ac:dyDescent="0.25">
      <c r="A32" s="43">
        <v>4</v>
      </c>
      <c r="B32" s="71"/>
      <c r="C32" s="67" t="s">
        <v>157</v>
      </c>
      <c r="D32" s="32">
        <f t="shared" si="58"/>
        <v>19063</v>
      </c>
      <c r="E32" s="33">
        <v>18530</v>
      </c>
      <c r="F32" s="72">
        <v>1.04</v>
      </c>
      <c r="G32" s="35">
        <v>1</v>
      </c>
      <c r="H32" s="35">
        <v>1</v>
      </c>
      <c r="I32" s="32">
        <v>1.4</v>
      </c>
      <c r="J32" s="32">
        <v>1.68</v>
      </c>
      <c r="K32" s="32">
        <v>2.23</v>
      </c>
      <c r="L32" s="32">
        <v>2.57</v>
      </c>
      <c r="M32" s="51">
        <f t="shared" ref="M32:BX32" si="99">SUM(M33:M37)</f>
        <v>825</v>
      </c>
      <c r="N32" s="51">
        <f t="shared" si="99"/>
        <v>23585525.578358334</v>
      </c>
      <c r="O32" s="51">
        <f t="shared" si="99"/>
        <v>232</v>
      </c>
      <c r="P32" s="51">
        <f t="shared" si="99"/>
        <v>6239536.6189916665</v>
      </c>
      <c r="Q32" s="51">
        <f t="shared" si="99"/>
        <v>0</v>
      </c>
      <c r="R32" s="51">
        <f t="shared" si="99"/>
        <v>0</v>
      </c>
      <c r="S32" s="51">
        <f t="shared" si="99"/>
        <v>0</v>
      </c>
      <c r="T32" s="51">
        <f t="shared" si="99"/>
        <v>0</v>
      </c>
      <c r="U32" s="51">
        <f t="shared" si="99"/>
        <v>0</v>
      </c>
      <c r="V32" s="51">
        <f t="shared" si="99"/>
        <v>0</v>
      </c>
      <c r="W32" s="51">
        <f t="shared" si="99"/>
        <v>227</v>
      </c>
      <c r="X32" s="51">
        <f t="shared" si="99"/>
        <v>6518305.0391666666</v>
      </c>
      <c r="Y32" s="51">
        <f t="shared" si="99"/>
        <v>0</v>
      </c>
      <c r="Z32" s="51">
        <f t="shared" si="99"/>
        <v>0</v>
      </c>
      <c r="AA32" s="51">
        <f t="shared" si="99"/>
        <v>0</v>
      </c>
      <c r="AB32" s="51">
        <f t="shared" si="99"/>
        <v>0</v>
      </c>
      <c r="AC32" s="51">
        <f t="shared" si="99"/>
        <v>0</v>
      </c>
      <c r="AD32" s="51">
        <f t="shared" si="99"/>
        <v>0</v>
      </c>
      <c r="AE32" s="51">
        <f t="shared" si="99"/>
        <v>60</v>
      </c>
      <c r="AF32" s="51">
        <f t="shared" si="99"/>
        <v>2155628.4016749999</v>
      </c>
      <c r="AG32" s="51">
        <f t="shared" si="99"/>
        <v>3</v>
      </c>
      <c r="AH32" s="51">
        <f t="shared" si="99"/>
        <v>70095.287500000006</v>
      </c>
      <c r="AI32" s="51">
        <f t="shared" si="99"/>
        <v>0</v>
      </c>
      <c r="AJ32" s="51">
        <f t="shared" si="99"/>
        <v>0</v>
      </c>
      <c r="AK32" s="51">
        <f t="shared" si="99"/>
        <v>0</v>
      </c>
      <c r="AL32" s="51">
        <f t="shared" si="99"/>
        <v>0</v>
      </c>
      <c r="AM32" s="51">
        <f t="shared" si="99"/>
        <v>429</v>
      </c>
      <c r="AN32" s="51">
        <f t="shared" si="99"/>
        <v>13579597.940552</v>
      </c>
      <c r="AO32" s="51">
        <f t="shared" si="99"/>
        <v>87</v>
      </c>
      <c r="AP32" s="51">
        <f t="shared" si="99"/>
        <v>2395831.9449399998</v>
      </c>
      <c r="AQ32" s="51">
        <f t="shared" si="99"/>
        <v>565</v>
      </c>
      <c r="AR32" s="51">
        <f t="shared" si="99"/>
        <v>17668447.621944003</v>
      </c>
      <c r="AS32" s="51">
        <f t="shared" si="99"/>
        <v>0</v>
      </c>
      <c r="AT32" s="51">
        <f t="shared" si="99"/>
        <v>0</v>
      </c>
      <c r="AU32" s="51">
        <f t="shared" si="99"/>
        <v>0</v>
      </c>
      <c r="AV32" s="51">
        <f t="shared" si="99"/>
        <v>0</v>
      </c>
      <c r="AW32" s="51">
        <f t="shared" si="99"/>
        <v>0</v>
      </c>
      <c r="AX32" s="51">
        <f t="shared" si="99"/>
        <v>0</v>
      </c>
      <c r="AY32" s="51">
        <f t="shared" si="99"/>
        <v>61</v>
      </c>
      <c r="AZ32" s="51">
        <f t="shared" si="99"/>
        <v>2096080.6469749999</v>
      </c>
      <c r="BA32" s="51">
        <f t="shared" si="99"/>
        <v>0</v>
      </c>
      <c r="BB32" s="51">
        <f t="shared" si="99"/>
        <v>0</v>
      </c>
      <c r="BC32" s="51">
        <f t="shared" si="99"/>
        <v>0</v>
      </c>
      <c r="BD32" s="51">
        <f t="shared" si="99"/>
        <v>0</v>
      </c>
      <c r="BE32" s="51">
        <f t="shared" si="99"/>
        <v>0</v>
      </c>
      <c r="BF32" s="51">
        <f t="shared" si="99"/>
        <v>0</v>
      </c>
      <c r="BG32" s="51">
        <f t="shared" si="99"/>
        <v>0</v>
      </c>
      <c r="BH32" s="51">
        <f t="shared" si="99"/>
        <v>0</v>
      </c>
      <c r="BI32" s="51">
        <f t="shared" si="99"/>
        <v>258</v>
      </c>
      <c r="BJ32" s="51">
        <f t="shared" si="99"/>
        <v>6963131.3843058329</v>
      </c>
      <c r="BK32" s="51">
        <f t="shared" si="99"/>
        <v>647</v>
      </c>
      <c r="BL32" s="51">
        <f t="shared" si="99"/>
        <v>21264053.873439997</v>
      </c>
      <c r="BM32" s="51">
        <f t="shared" si="99"/>
        <v>102</v>
      </c>
      <c r="BN32" s="51">
        <f t="shared" si="99"/>
        <v>2948075.47755</v>
      </c>
      <c r="BO32" s="51">
        <f t="shared" si="99"/>
        <v>16</v>
      </c>
      <c r="BP32" s="51">
        <f t="shared" si="99"/>
        <v>601924.77309999987</v>
      </c>
      <c r="BQ32" s="51">
        <f t="shared" si="99"/>
        <v>190</v>
      </c>
      <c r="BR32" s="51">
        <f t="shared" si="99"/>
        <v>3903651.1908333334</v>
      </c>
      <c r="BS32" s="51">
        <f t="shared" si="99"/>
        <v>22</v>
      </c>
      <c r="BT32" s="51">
        <f t="shared" si="99"/>
        <v>483987.74544166663</v>
      </c>
      <c r="BU32" s="51">
        <f t="shared" si="99"/>
        <v>5</v>
      </c>
      <c r="BV32" s="51">
        <f t="shared" si="99"/>
        <v>133307.06025000001</v>
      </c>
      <c r="BW32" s="51">
        <f t="shared" si="99"/>
        <v>0</v>
      </c>
      <c r="BX32" s="51">
        <f t="shared" si="99"/>
        <v>0</v>
      </c>
      <c r="BY32" s="51">
        <f t="shared" ref="BY32:DQ32" si="100">SUM(BY33:BY37)</f>
        <v>0</v>
      </c>
      <c r="BZ32" s="51">
        <f t="shared" si="100"/>
        <v>0</v>
      </c>
      <c r="CA32" s="51">
        <f t="shared" si="100"/>
        <v>14</v>
      </c>
      <c r="CB32" s="51">
        <f t="shared" si="100"/>
        <v>405368.13589999999</v>
      </c>
      <c r="CC32" s="51">
        <f t="shared" si="100"/>
        <v>0</v>
      </c>
      <c r="CD32" s="51">
        <f t="shared" si="100"/>
        <v>0</v>
      </c>
      <c r="CE32" s="51">
        <f t="shared" si="100"/>
        <v>9</v>
      </c>
      <c r="CF32" s="51">
        <f t="shared" si="100"/>
        <v>182309.17932499998</v>
      </c>
      <c r="CG32" s="51">
        <f t="shared" si="100"/>
        <v>60</v>
      </c>
      <c r="CH32" s="51">
        <f t="shared" si="100"/>
        <v>1199669.0317500001</v>
      </c>
      <c r="CI32" s="51">
        <f t="shared" si="100"/>
        <v>67</v>
      </c>
      <c r="CJ32" s="51">
        <f t="shared" si="100"/>
        <v>1656730.9982708334</v>
      </c>
      <c r="CK32" s="51">
        <f t="shared" si="100"/>
        <v>229</v>
      </c>
      <c r="CL32" s="51">
        <f t="shared" si="100"/>
        <v>7177385.0860179998</v>
      </c>
      <c r="CM32" s="51">
        <f t="shared" si="100"/>
        <v>175</v>
      </c>
      <c r="CN32" s="51">
        <f t="shared" si="100"/>
        <v>6582578.9955730001</v>
      </c>
      <c r="CO32" s="59">
        <f t="shared" si="100"/>
        <v>101</v>
      </c>
      <c r="CP32" s="51">
        <f t="shared" si="100"/>
        <v>3009492.600916666</v>
      </c>
      <c r="CQ32" s="51">
        <f t="shared" si="100"/>
        <v>75</v>
      </c>
      <c r="CR32" s="51">
        <f t="shared" si="100"/>
        <v>2547840.472114</v>
      </c>
      <c r="CS32" s="51">
        <f t="shared" si="100"/>
        <v>104</v>
      </c>
      <c r="CT32" s="51">
        <f t="shared" si="100"/>
        <v>3056927.3776580002</v>
      </c>
      <c r="CU32" s="51">
        <f t="shared" si="100"/>
        <v>66</v>
      </c>
      <c r="CV32" s="51">
        <f t="shared" si="100"/>
        <v>2268161.9807699998</v>
      </c>
      <c r="CW32" s="51">
        <f t="shared" si="100"/>
        <v>92</v>
      </c>
      <c r="CX32" s="51">
        <f t="shared" si="100"/>
        <v>3058202.2166920002</v>
      </c>
      <c r="CY32" s="51">
        <f t="shared" si="100"/>
        <v>135</v>
      </c>
      <c r="CZ32" s="51">
        <f t="shared" si="100"/>
        <v>4534367.5422780002</v>
      </c>
      <c r="DA32" s="51">
        <f t="shared" si="100"/>
        <v>110</v>
      </c>
      <c r="DB32" s="51">
        <f t="shared" si="100"/>
        <v>3242382.2246666662</v>
      </c>
      <c r="DC32" s="51">
        <f t="shared" si="100"/>
        <v>70</v>
      </c>
      <c r="DD32" s="51">
        <f t="shared" si="100"/>
        <v>2056400.7612983333</v>
      </c>
      <c r="DE32" s="51">
        <f t="shared" si="100"/>
        <v>30</v>
      </c>
      <c r="DF32" s="51">
        <f t="shared" si="100"/>
        <v>1110582.2385</v>
      </c>
      <c r="DG32" s="51">
        <f t="shared" si="100"/>
        <v>55</v>
      </c>
      <c r="DH32" s="51">
        <f t="shared" si="100"/>
        <v>2192093.1239200002</v>
      </c>
      <c r="DI32" s="51">
        <f t="shared" si="100"/>
        <v>15</v>
      </c>
      <c r="DJ32" s="51">
        <f t="shared" si="100"/>
        <v>1086866.9764562501</v>
      </c>
      <c r="DK32" s="51">
        <f t="shared" si="100"/>
        <v>27</v>
      </c>
      <c r="DL32" s="51">
        <f t="shared" si="100"/>
        <v>1408720.77917</v>
      </c>
      <c r="DM32" s="51">
        <f t="shared" si="100"/>
        <v>0</v>
      </c>
      <c r="DN32" s="51">
        <f t="shared" si="100"/>
        <v>0</v>
      </c>
      <c r="DO32" s="51">
        <f t="shared" si="100"/>
        <v>5163</v>
      </c>
      <c r="DP32" s="51">
        <f t="shared" si="100"/>
        <v>157383260.30630022</v>
      </c>
      <c r="DQ32" s="51">
        <f t="shared" si="100"/>
        <v>5163</v>
      </c>
      <c r="DR32" s="70">
        <f t="shared" si="2"/>
        <v>1</v>
      </c>
    </row>
    <row r="33" spans="1:122" ht="36" customHeight="1" x14ac:dyDescent="0.25">
      <c r="A33" s="43">
        <v>1</v>
      </c>
      <c r="B33" s="44">
        <v>17</v>
      </c>
      <c r="C33" s="31" t="s">
        <v>158</v>
      </c>
      <c r="D33" s="32">
        <f t="shared" si="58"/>
        <v>19063</v>
      </c>
      <c r="E33" s="33">
        <v>18530</v>
      </c>
      <c r="F33" s="32">
        <v>0.89</v>
      </c>
      <c r="G33" s="35">
        <v>1</v>
      </c>
      <c r="H33" s="35">
        <v>1</v>
      </c>
      <c r="I33" s="32">
        <v>1.4</v>
      </c>
      <c r="J33" s="32">
        <v>1.68</v>
      </c>
      <c r="K33" s="32">
        <v>2.23</v>
      </c>
      <c r="L33" s="32">
        <v>2.57</v>
      </c>
      <c r="M33" s="36">
        <v>121</v>
      </c>
      <c r="N33" s="36">
        <f>(M33/12*5*$D33*$F33*$G33*$I33)+(M33/12*7*$E33*$F33*$H33*$I33)</f>
        <v>2827176.5958333332</v>
      </c>
      <c r="O33" s="36">
        <v>48</v>
      </c>
      <c r="P33" s="36">
        <f>(O33/12*5*$D33*$F33*$G33*$I33)+(O33/12*7*$E33*$F33*$H33*$I33)</f>
        <v>1121524.6000000001</v>
      </c>
      <c r="Q33" s="36">
        <v>0</v>
      </c>
      <c r="R33" s="36">
        <f>(Q33/12*5*$D33*$F33*$G33*$I33)+(Q33/12*7*$E33*$F33*$H33*$I33)</f>
        <v>0</v>
      </c>
      <c r="S33" s="36"/>
      <c r="T33" s="36">
        <f>(S33/12*5*$D33*$F33*$G33*$I33)+(S33/12*7*$E33*$F33*$H33*$I33)</f>
        <v>0</v>
      </c>
      <c r="U33" s="36">
        <v>0</v>
      </c>
      <c r="V33" s="36">
        <f>(U33/12*5*$D33*$F33*$G33*$I33)+(U33/12*7*$E33*$F33*$H33*$I33)</f>
        <v>0</v>
      </c>
      <c r="W33" s="36">
        <v>32</v>
      </c>
      <c r="X33" s="36">
        <f>(W33/12*5*$D33*$F33*$G33*$I33)+(W33/12*7*$E33*$F33*$H33*$I33)</f>
        <v>747683.06666666665</v>
      </c>
      <c r="Y33" s="36">
        <v>0</v>
      </c>
      <c r="Z33" s="36">
        <f>(Y33/12*5*$D33*$F33*$G33*$I33)+(Y33/12*7*$E33*$F33*$H33*$I33)</f>
        <v>0</v>
      </c>
      <c r="AA33" s="36">
        <v>0</v>
      </c>
      <c r="AB33" s="36">
        <f>(AA33/12*5*$D33*$F33*$G33*$I33)+(AA33/12*7*$E33*$F33*$H33*$I33)</f>
        <v>0</v>
      </c>
      <c r="AC33" s="36">
        <v>0</v>
      </c>
      <c r="AD33" s="36">
        <f>(AC33/12*5*$D33*$F33*$G33*$I33)+(AC33/12*7*$E33*$F33*$H33*$I33)</f>
        <v>0</v>
      </c>
      <c r="AE33" s="36">
        <v>24</v>
      </c>
      <c r="AF33" s="36">
        <f>(AE33/12*5*$D33*$F33*$G33*$I33)+(AE33/12*7*$E33*$F33*$H33*$I33)</f>
        <v>560762.30000000005</v>
      </c>
      <c r="AG33" s="36">
        <v>3</v>
      </c>
      <c r="AH33" s="36">
        <f>(AG33/12*5*$D33*$F33*$G33*$I33)+(AG33/12*7*$E33*$F33*$H33*$I33)</f>
        <v>70095.287500000006</v>
      </c>
      <c r="AI33" s="36"/>
      <c r="AJ33" s="36">
        <f>(AI33/12*5*$D33*$F33*$G33*$I33)+(AI33/12*7*$E33*$F33*$H33*$I33)</f>
        <v>0</v>
      </c>
      <c r="AK33" s="39">
        <v>0</v>
      </c>
      <c r="AL33" s="36">
        <f>(AK33/12*5*$D33*$F33*$G33*$I33)+(AK33/12*7*$E33*$F33*$H33*$I33)</f>
        <v>0</v>
      </c>
      <c r="AM33" s="40">
        <v>55</v>
      </c>
      <c r="AN33" s="36">
        <f>(AM33/12*5*$D33*$F33*$G33*$J33)+(AM33/12*7*$E33*$F33*$H33*$J33)</f>
        <v>1542096.3249999997</v>
      </c>
      <c r="AO33" s="36">
        <v>15</v>
      </c>
      <c r="AP33" s="36">
        <f>(AO33/12*5*$D33*$F33*$G33*$J33)+(AO33/12*7*$E33*$F33*$H33*$J33)</f>
        <v>420571.72499999998</v>
      </c>
      <c r="AQ33" s="36">
        <v>97</v>
      </c>
      <c r="AR33" s="36">
        <f>(AQ33/12*5*$D33*$F33*$G33*$J33)+(AQ33/12*7*$E33*$F33*$H33*$J33)</f>
        <v>2719697.1550000003</v>
      </c>
      <c r="AS33" s="36">
        <v>0</v>
      </c>
      <c r="AT33" s="36">
        <f>(AS33/12*5*$D33*$F33*$G33*$J33)+(AS33/12*7*$E33*$F33*$H33*$J33)</f>
        <v>0</v>
      </c>
      <c r="AU33" s="36"/>
      <c r="AV33" s="36">
        <f>(AU33/12*5*$D33*$F33*$G33*$I33)+(AU33/12*7*$E33*$F33*$H33*$I33)</f>
        <v>0</v>
      </c>
      <c r="AW33" s="36"/>
      <c r="AX33" s="36">
        <f>(AW33/12*5*$D33*$F33*$G33*$I33)+(AW33/12*7*$E33*$F33*$H33*$I33)</f>
        <v>0</v>
      </c>
      <c r="AY33" s="36">
        <v>11</v>
      </c>
      <c r="AZ33" s="36">
        <f>(AY33/12*5*$D33*$F33*$G33*$J33)+(AY33/12*7*$E33*$F33*$H33*$J33)</f>
        <v>308419.26499999996</v>
      </c>
      <c r="BA33" s="36">
        <v>0</v>
      </c>
      <c r="BB33" s="36">
        <f>(BA33/12*5*$D33*$F33*$G33*$I33)+(BA33/12*7*$E33*$F33*$H33*$I33)</f>
        <v>0</v>
      </c>
      <c r="BC33" s="36">
        <v>0</v>
      </c>
      <c r="BD33" s="36">
        <f>(BC33/12*5*$D33*$F33*$G33*$I33)+(BC33/12*7*$E33*$F33*$H33*$I33)</f>
        <v>0</v>
      </c>
      <c r="BE33" s="36">
        <v>0</v>
      </c>
      <c r="BF33" s="36">
        <f>(BE33/12*5*$D33*$F33*$G33*$I33)+(BE33/12*7*$E33*$F33*$H33*$I33)</f>
        <v>0</v>
      </c>
      <c r="BG33" s="36">
        <v>0</v>
      </c>
      <c r="BH33" s="36">
        <f>(BG33/12*5*$D33*$F33*$G33*$J33)+(BG33/12*7*$E33*$F33*$H33*$J33)</f>
        <v>0</v>
      </c>
      <c r="BI33" s="36">
        <v>58</v>
      </c>
      <c r="BJ33" s="36">
        <f>(BI33/12*5*$D33*$F33*$G33*$I33)+(BI33/12*7*$E33*$F33*$H33*$I33)</f>
        <v>1355175.5583333331</v>
      </c>
      <c r="BK33" s="36">
        <v>48</v>
      </c>
      <c r="BL33" s="36">
        <f>(BK33/12*5*$D33*$F33*$G33*$I33)+(BK33/12*7*$E33*$F33*$H33*$I33)</f>
        <v>1121524.6000000001</v>
      </c>
      <c r="BM33" s="46">
        <v>18</v>
      </c>
      <c r="BN33" s="36">
        <f>(BM33/12*5*$D33*$F33*$G33*$J33)+(BM33/12*7*$E33*$F33*$H33*$J33)</f>
        <v>504686.07</v>
      </c>
      <c r="BO33" s="36">
        <v>9</v>
      </c>
      <c r="BP33" s="36">
        <f>(BO33/12*5*$D33*$F33*$G33*$J33)+(BO33/12*7*$E33*$F33*$H33*$J33)</f>
        <v>252343.035</v>
      </c>
      <c r="BQ33" s="36"/>
      <c r="BR33" s="36">
        <f>(BQ33/12*5*$D33*$F33*$G33*$I33)+(BQ33/12*7*$E33*$F33*$H33*$I33)</f>
        <v>0</v>
      </c>
      <c r="BS33" s="36">
        <v>1</v>
      </c>
      <c r="BT33" s="36">
        <f>(BS33/12*5*$D33*$F33*$G33*$I33)+(BS33/12*7*$E33*$F33*$H33*$I33)</f>
        <v>23365.095833333333</v>
      </c>
      <c r="BU33" s="36">
        <v>0</v>
      </c>
      <c r="BV33" s="36">
        <f>(BU33/12*5*$D33*$F33*$G33*$J33)+(BU33/12*7*$E33*$F33*$H33*$J33)</f>
        <v>0</v>
      </c>
      <c r="BW33" s="36"/>
      <c r="BX33" s="36">
        <f>(BW33/12*5*$D33*$F33*$G33*$J33)+(BW33/12*7*$E33*$F33*$H33*$J33)</f>
        <v>0</v>
      </c>
      <c r="BY33" s="36"/>
      <c r="BZ33" s="36">
        <f>(BY33/12*5*$D33*$F33*$G33*$I33)+(BY33/12*7*$E33*$F33*$H33*$I33)</f>
        <v>0</v>
      </c>
      <c r="CA33" s="36"/>
      <c r="CB33" s="36">
        <f>(CA33/12*5*$D33*$F33*$G33*$J33)+(CA33/12*7*$E33*$F33*$H33*$J33)</f>
        <v>0</v>
      </c>
      <c r="CC33" s="36">
        <v>0</v>
      </c>
      <c r="CD33" s="36">
        <f>(CC33/12*5*$D33*$F33*$G33*$I33)+(CC33/12*7*$E33*$F33*$H33*$I33)</f>
        <v>0</v>
      </c>
      <c r="CE33" s="36"/>
      <c r="CF33" s="36">
        <f>(CE33/12*5*$D33*$F33*$G33*$I33)+(CE33/12*7*$E33*$F33*$H33*$I33)</f>
        <v>0</v>
      </c>
      <c r="CG33" s="36">
        <v>15</v>
      </c>
      <c r="CH33" s="36">
        <f>(CG33/12*5*$D33*$F33*$G33*$I33)+(CG33/12*7*$E33*$F33*$H33*$I33)</f>
        <v>350476.4375</v>
      </c>
      <c r="CI33" s="36">
        <v>12</v>
      </c>
      <c r="CJ33" s="36">
        <f>(CI33/12*5*$D33*$F33*$G33*$I33)+(CI33/12*7*$E33*$F33*$H33*$I33)</f>
        <v>280381.15000000002</v>
      </c>
      <c r="CK33" s="36">
        <v>79</v>
      </c>
      <c r="CL33" s="36">
        <f>(CK33/12*5*$D33*$F33*$G33*$J33)+(CK33/12*7*$E33*$F33*$H33*$J33)</f>
        <v>2215011.085</v>
      </c>
      <c r="CM33" s="36">
        <v>28</v>
      </c>
      <c r="CN33" s="36">
        <f>(CM33/12*5*$D33*$F33*$G33*$J33)+(CM33/12*7*$E33*$F33*$H33*$J33)</f>
        <v>785067.22000000009</v>
      </c>
      <c r="CO33" s="41">
        <v>14</v>
      </c>
      <c r="CP33" s="36">
        <f>(CO33/12*5*$D33*$F33*$G33*$I33)+(CO33/12*7*$E33*$F33*$H33*$I33)</f>
        <v>327111.34166666667</v>
      </c>
      <c r="CQ33" s="49">
        <v>11</v>
      </c>
      <c r="CR33" s="36">
        <f>(CQ33/12*5*$D33*$F33*$G33*$J33)+(CQ33/12*7*$E33*$F33*$H33*$J33)</f>
        <v>308419.26499999996</v>
      </c>
      <c r="CS33" s="36">
        <v>12</v>
      </c>
      <c r="CT33" s="36">
        <f>(CS33/12*5*$D33*$F33*$G33*$J33)+(CS33/12*7*$E33*$F33*$H33*$J33)</f>
        <v>336457.38</v>
      </c>
      <c r="CU33" s="36">
        <v>21</v>
      </c>
      <c r="CV33" s="36">
        <f>(CU33/12*5*$D33*$F33*$G33*$J33)+(CU33/12*7*$E33*$F33*$H33*$J33)</f>
        <v>588800.41499999992</v>
      </c>
      <c r="CW33" s="36">
        <v>1</v>
      </c>
      <c r="CX33" s="36">
        <f>(CW33/12*5*$D33*$F33*$G33*$J33)+(CW33/12*7*$E33*$F33*$H33*$J33)</f>
        <v>28038.114999999998</v>
      </c>
      <c r="CY33" s="36">
        <v>24</v>
      </c>
      <c r="CZ33" s="36">
        <f>(CY33/12*5*$D33*$F33*$G33*$J33)+(CY33/12*7*$E33*$F33*$H33*$J33)</f>
        <v>672914.76</v>
      </c>
      <c r="DA33" s="36">
        <v>18</v>
      </c>
      <c r="DB33" s="36">
        <f>(DA33/12*5*$D33*$F33*$G33*$I33)+(DA33/12*7*$E33*$F33*$H33*$I33)</f>
        <v>420571.72499999998</v>
      </c>
      <c r="DC33" s="36">
        <v>10</v>
      </c>
      <c r="DD33" s="36">
        <f>(DC33/12*5*$D33*$F33*$G33*$I33)+(DC33/12*7*$E33*$F33*$H33*$I33)</f>
        <v>233650.95833333334</v>
      </c>
      <c r="DE33" s="36"/>
      <c r="DF33" s="36">
        <f>(DE33/12*5*$D33*$F33*$G33*$J33)+(DE33/12*7*$E33*$F33*$H33*$J33)</f>
        <v>0</v>
      </c>
      <c r="DG33" s="36">
        <v>10</v>
      </c>
      <c r="DH33" s="36">
        <f>(DG33/12*5*$D33*$F33*$G33*$J33)+(DG33/12*7*$E33*$F33*$H33*$J33)</f>
        <v>280381.15000000002</v>
      </c>
      <c r="DI33" s="36"/>
      <c r="DJ33" s="36">
        <f>(DI33/12*5*$D33*$F33*$G33*$K33)+(DI33/12*7*$E33*$F33*$H33*$K33)</f>
        <v>0</v>
      </c>
      <c r="DK33" s="36">
        <v>6</v>
      </c>
      <c r="DL33" s="36">
        <f>(DK33/12*5*$D33*$F33*$G33*$L33)+(DK33/12*7*$E33*$F33*$H33*$L33)</f>
        <v>257349.84125</v>
      </c>
      <c r="DM33" s="36"/>
      <c r="DN33" s="36">
        <f>(DM33*$D33*$F33*$G33*$J33)</f>
        <v>0</v>
      </c>
      <c r="DO33" s="36">
        <f t="shared" ref="DO33:DP37" si="101">SUM(M33,O33,Q33,S33,U33,W33,Y33,AA33,AC33,AE33,AG33,AI33,AK33,AM33,AO33,AQ33,AS33,AU33,AW33,AY33,BA33,BC33,BE33,BG33,BI33,BK33,BM33,BO33,BQ33,BS33,BU33,BW33,BY33,CA33,CC33,CE33,CG33,CI33,CK33,CM33,CO33,CQ33,CS33,CU33,CW33,CY33,DA33,DC33,DE33,DG33,DI33,DK33,DM33)</f>
        <v>801</v>
      </c>
      <c r="DP33" s="36">
        <f t="shared" si="101"/>
        <v>20659751.52291666</v>
      </c>
      <c r="DQ33" s="47">
        <f t="shared" si="57"/>
        <v>801</v>
      </c>
      <c r="DR33" s="80">
        <f t="shared" si="2"/>
        <v>1</v>
      </c>
    </row>
    <row r="34" spans="1:122" ht="15.75" customHeight="1" x14ac:dyDescent="0.25">
      <c r="A34" s="43"/>
      <c r="B34" s="44">
        <v>18</v>
      </c>
      <c r="C34" s="31" t="s">
        <v>159</v>
      </c>
      <c r="D34" s="32">
        <f t="shared" si="58"/>
        <v>19063</v>
      </c>
      <c r="E34" s="33">
        <v>18530</v>
      </c>
      <c r="F34" s="45">
        <v>2.0099999999999998</v>
      </c>
      <c r="G34" s="35">
        <v>1</v>
      </c>
      <c r="H34" s="35">
        <v>1</v>
      </c>
      <c r="I34" s="32">
        <v>1.4</v>
      </c>
      <c r="J34" s="32">
        <v>1.68</v>
      </c>
      <c r="K34" s="32">
        <v>2.23</v>
      </c>
      <c r="L34" s="32">
        <v>2.57</v>
      </c>
      <c r="M34" s="36">
        <v>50</v>
      </c>
      <c r="N34" s="36">
        <f t="shared" ref="N34:N43" si="102">(M34/12*5*$D34*$F34*$G34*$I34*N$11)+(M34/12*7*$E34*$F34*$H34*$I34*N$12)</f>
        <v>2801678.7837500004</v>
      </c>
      <c r="O34" s="36">
        <v>12</v>
      </c>
      <c r="P34" s="36">
        <f t="shared" ref="P34:P43" si="103">(O34/12*5*$D34*$F34*$G34*$I34*P$11)+(O34/12*7*$E34*$F34*$H34*$I34*P$12)</f>
        <v>672402.90809999988</v>
      </c>
      <c r="Q34" s="36">
        <v>0</v>
      </c>
      <c r="R34" s="36">
        <f t="shared" ref="R34:R37" si="104">(Q34/12*5*$D34*$F34*$G34*$I34*R$11)+(Q34/12*7*$E34*$F34*$H34*$I34*R$12)</f>
        <v>0</v>
      </c>
      <c r="S34" s="36"/>
      <c r="T34" s="36">
        <f t="shared" ref="T34:T37" si="105">(S34/12*5*$D34*$F34*$G34*$I34*T$11)+(S34/12*7*$E34*$F34*$H34*$I34*T$12)</f>
        <v>0</v>
      </c>
      <c r="U34" s="36">
        <v>0</v>
      </c>
      <c r="V34" s="36">
        <f t="shared" ref="V34:V37" si="106">(U34/12*5*$D34*$F34*$G34*$I34*V$11)+(U34/12*7*$E34*$F34*$H34*$I34*V$12)</f>
        <v>0</v>
      </c>
      <c r="W34" s="36">
        <v>22</v>
      </c>
      <c r="X34" s="36">
        <f t="shared" ref="X34:X37" si="107">(W34/12*5*$D34*$F34*$G34*$I34*X$11)+(W34/12*7*$E34*$F34*$H34*$I34*X$12)</f>
        <v>1232738.6648499998</v>
      </c>
      <c r="Y34" s="36">
        <v>0</v>
      </c>
      <c r="Z34" s="36">
        <f t="shared" ref="Z34:Z37" si="108">(Y34/12*5*$D34*$F34*$G34*$I34*Z$11)+(Y34/12*7*$E34*$F34*$H34*$I34*Z$12)</f>
        <v>0</v>
      </c>
      <c r="AA34" s="36">
        <v>0</v>
      </c>
      <c r="AB34" s="36">
        <f t="shared" ref="AB34:AB37" si="109">(AA34/12*5*$D34*$F34*$G34*$I34*AB$11)+(AA34/12*7*$E34*$F34*$H34*$I34*AB$12)</f>
        <v>0</v>
      </c>
      <c r="AC34" s="36">
        <v>0</v>
      </c>
      <c r="AD34" s="36">
        <f t="shared" ref="AD34:AD37" si="110">(AC34/12*5*$D34*$F34*$G34*$I34*AD$11)+(AC34/12*7*$E34*$F34*$H34*$I34*AD$12)</f>
        <v>0</v>
      </c>
      <c r="AE34" s="36">
        <v>21</v>
      </c>
      <c r="AF34" s="36">
        <f t="shared" ref="AF34:AF37" si="111">(AE34/12*5*$D34*$F34*$G34*$I34*AF$11)+(AE34/12*7*$E34*$F34*$H34*$I34*AF$12)</f>
        <v>1176705.0891749999</v>
      </c>
      <c r="AG34" s="36"/>
      <c r="AH34" s="36">
        <f t="shared" ref="AH34:AH37" si="112">(AG34/12*5*$D34*$F34*$G34*$I34*AH$11)+(AG34/12*7*$E34*$F34*$H34*$I34*AH$12)</f>
        <v>0</v>
      </c>
      <c r="AI34" s="36"/>
      <c r="AJ34" s="36">
        <f t="shared" ref="AJ34:AJ37" si="113">(AI34/12*5*$D34*$F34*$G34*$I34*AJ$11)+(AI34/12*7*$E34*$F34*$H34*$I34*AJ$12)</f>
        <v>0</v>
      </c>
      <c r="AK34" s="39">
        <v>0</v>
      </c>
      <c r="AL34" s="36">
        <f t="shared" ref="AL34:AL37" si="114">(AK34/12*5*$D34*$F34*$G34*$I34*AL$11)+(AK34/12*7*$E34*$F34*$H34*$I34*AL$12)</f>
        <v>0</v>
      </c>
      <c r="AM34" s="40">
        <v>8</v>
      </c>
      <c r="AN34" s="36">
        <f t="shared" ref="AN34:AN37" si="115">(AM34/12*5*$D34*$F34*$G34*$J34*AN$11)+(AM34/12*7*$E34*$F34*$H34*$J34*AN$12)</f>
        <v>518185.53830399993</v>
      </c>
      <c r="AO34" s="36"/>
      <c r="AP34" s="36">
        <f t="shared" ref="AP34:AP37" si="116">(AO34/12*5*$D34*$F34*$G34*$J34*AP$11)+(AO34/12*7*$E34*$F34*$H34*$J34*AP$12)</f>
        <v>0</v>
      </c>
      <c r="AQ34" s="36">
        <v>12</v>
      </c>
      <c r="AR34" s="36">
        <f t="shared" ref="AR34:AR37" si="117">(AQ34/12*5*$D34*$F34*$G34*$J34*AR$11)+(AQ34/12*7*$E34*$F34*$H34*$J34*AR$12)</f>
        <v>777278.30745600001</v>
      </c>
      <c r="AS34" s="36">
        <v>0</v>
      </c>
      <c r="AT34" s="36">
        <f t="shared" ref="AT34:AT37" si="118">(AS34/12*5*$D34*$F34*$G34*$J34*AT$11)+(AS34/12*7*$E34*$F34*$H34*$J34*AT$12)</f>
        <v>0</v>
      </c>
      <c r="AU34" s="36"/>
      <c r="AV34" s="36">
        <f t="shared" ref="AV34:AV37" si="119">(AU34/12*5*$D34*$F34*$G34*$I34*AV$11)+(AU34/12*7*$E34*$F34*$H34*$I34*AV$12)</f>
        <v>0</v>
      </c>
      <c r="AW34" s="36"/>
      <c r="AX34" s="36">
        <f t="shared" ref="AX34:AX37" si="120">(AW34/12*5*$D34*$F34*$G34*$I34*AX$11)+(AW34/12*7*$E34*$F34*$H34*$I34*AX$12)</f>
        <v>0</v>
      </c>
      <c r="AY34" s="36">
        <v>8</v>
      </c>
      <c r="AZ34" s="36">
        <f t="shared" ref="AZ34:AZ37" si="121">(AY34/12*5*$D34*$F34*$G34*$J34*AZ$11)+(AY34/12*7*$E34*$F34*$H34*$J34*AZ$12)</f>
        <v>504043.3985999999</v>
      </c>
      <c r="BA34" s="36">
        <v>0</v>
      </c>
      <c r="BB34" s="36">
        <f t="shared" ref="BB34:BB37" si="122">(BA34/12*5*$D34*$F34*$G34*$I34*BB$11)+(BA34/12*7*$E34*$F34*$H34*$I34*BB$12)</f>
        <v>0</v>
      </c>
      <c r="BC34" s="36">
        <v>0</v>
      </c>
      <c r="BD34" s="36">
        <f t="shared" ref="BD34:BD37" si="123">(BC34/12*5*$D34*$F34*$G34*$I34*BD$11)+(BC34/12*7*$E34*$F34*$H34*$I34*BD$12)</f>
        <v>0</v>
      </c>
      <c r="BE34" s="36">
        <v>0</v>
      </c>
      <c r="BF34" s="36">
        <f t="shared" ref="BF34:BF37" si="124">(BE34/12*5*$D34*$F34*$G34*$I34*BF$11)+(BE34/12*7*$E34*$F34*$H34*$I34*BF$12)</f>
        <v>0</v>
      </c>
      <c r="BG34" s="36">
        <v>0</v>
      </c>
      <c r="BH34" s="36">
        <f t="shared" ref="BH34:BH37" si="125">(BG34/12*5*$D34*$F34*$G34*$J34*BH$11)+(BG34/12*7*$E34*$F34*$H34*$J34*BH$12)</f>
        <v>0</v>
      </c>
      <c r="BI34" s="36">
        <v>10</v>
      </c>
      <c r="BJ34" s="36">
        <f t="shared" ref="BJ34:BJ37" si="126">(BI34/12*5*$D34*$F34*$G34*$I34*BJ$11)+(BI34/12*7*$E34*$F34*$H34*$I34*BJ$12)</f>
        <v>564135.48922499991</v>
      </c>
      <c r="BK34" s="36">
        <v>140</v>
      </c>
      <c r="BL34" s="36">
        <f t="shared" ref="BL34:BL37" si="127">(BK34/12*5*$D34*$F34*$G34*$I34*BL$11)+(BK34/12*7*$E34*$F34*$H34*$I34*BL$12)</f>
        <v>7556872.4335999992</v>
      </c>
      <c r="BM34" s="46">
        <v>6</v>
      </c>
      <c r="BN34" s="36">
        <f t="shared" ref="BN34:BN37" si="128">(BM34/12*5*$D34*$F34*$G34*$J34*BN$11)+(BM34/12*7*$E34*$F34*$H34*$J34*BN$12)</f>
        <v>345738.31109999993</v>
      </c>
      <c r="BO34" s="36">
        <v>3</v>
      </c>
      <c r="BP34" s="36">
        <f t="shared" ref="BP34:BP37" si="129">(BO34/12*5*$D34*$F34*$G34*$J34*BP$11)+(BO34/12*7*$E34*$F34*$H34*$J34*BP$12)</f>
        <v>214661.69864999995</v>
      </c>
      <c r="BQ34" s="36"/>
      <c r="BR34" s="36">
        <f t="shared" ref="BR34:BR37" si="130">(BQ34/12*5*$D34*$F34*$G34*$I34*BR$11)+(BQ34/12*7*$E34*$F34*$H34*$I34*BR$12)</f>
        <v>0</v>
      </c>
      <c r="BS34" s="36">
        <v>1</v>
      </c>
      <c r="BT34" s="36">
        <f t="shared" ref="BT34:BT37" si="131">(BS34/12*5*$D34*$F34*$G34*$I34*BT$11)+(BS34/12*7*$E34*$F34*$H34*$I34*BT$12)</f>
        <v>39787.345324999987</v>
      </c>
      <c r="BU34" s="36">
        <v>0</v>
      </c>
      <c r="BV34" s="36">
        <f t="shared" ref="BV34:BV37" si="132">(BU34/12*5*$D34*$F34*$G34*$J34*BV$11)+(BU34/12*7*$E34*$F34*$H34*$J34*BV$12)</f>
        <v>0</v>
      </c>
      <c r="BW34" s="36"/>
      <c r="BX34" s="36">
        <f t="shared" ref="BX34:BX37" si="133">(BW34/12*5*$D34*$F34*$G34*$J34*BX$11)+(BW34/12*7*$E34*$F34*$H34*$J34*BX$12)</f>
        <v>0</v>
      </c>
      <c r="BY34" s="36"/>
      <c r="BZ34" s="36">
        <f t="shared" ref="BZ34:BZ37" si="134">(BY34/12*5*$D34*$F34*$G34*$I34*BZ$11)+(BY34/12*7*$E34*$F34*$H34*$I34*BZ$12)</f>
        <v>0</v>
      </c>
      <c r="CA34" s="36"/>
      <c r="CB34" s="36">
        <f t="shared" ref="CB34:CB37" si="135">(CA34/12*5*$D34*$F34*$G34*$J34*CB$11)+(CA34/12*7*$E34*$F34*$H34*$J34*CB$12)</f>
        <v>0</v>
      </c>
      <c r="CC34" s="36">
        <v>0</v>
      </c>
      <c r="CD34" s="36">
        <f t="shared" ref="CD34:CD37" si="136">(CC34/12*5*$D34*$F34*$G34*$I34*CD$11)+(CC34/12*7*$E34*$F34*$H34*$I34*CD$12)</f>
        <v>0</v>
      </c>
      <c r="CE34" s="36"/>
      <c r="CF34" s="36">
        <f t="shared" ref="CF34:CF37" si="137">(CE34/12*5*$D34*$F34*$G34*$I34*CF$11)+(CE34/12*7*$E34*$F34*$H34*$I34*CF$12)</f>
        <v>0</v>
      </c>
      <c r="CG34" s="36">
        <v>0</v>
      </c>
      <c r="CH34" s="36">
        <f t="shared" ref="CH34:CH37" si="138">(CG34/12*5*$D34*$F34*$G34*$I34*CH$11)+(CG34/12*7*$E34*$F34*$H34*$I34*CH$12)</f>
        <v>0</v>
      </c>
      <c r="CI34" s="36"/>
      <c r="CJ34" s="36">
        <f t="shared" ref="CJ34:CJ37" si="139">(CI34/12*5*$D34*$F34*$G34*$I34*CJ$11)+(CI34/12*7*$E34*$F34*$H34*$I34*CJ$12)</f>
        <v>0</v>
      </c>
      <c r="CK34" s="36">
        <v>3</v>
      </c>
      <c r="CL34" s="36">
        <f t="shared" ref="CL34:CN37" si="140">(CK34/12*5*$D34*$F34*$G34*$J34*CL$11)+(CK34/12*7*$E34*$F34*$H34*$J34*CL$12)</f>
        <v>192629.81348099996</v>
      </c>
      <c r="CM34" s="36">
        <v>3</v>
      </c>
      <c r="CN34" s="36">
        <f t="shared" si="140"/>
        <v>221441.66723699996</v>
      </c>
      <c r="CO34" s="41">
        <v>9</v>
      </c>
      <c r="CP34" s="36">
        <f t="shared" ref="CP34:CP37" si="141">(CO34/12*5*$D34*$F34*$G34*$I34*CP$11)+(CO34/12*7*$E34*$F34*$H34*$I34*CP$12)</f>
        <v>536654.2466249998</v>
      </c>
      <c r="CQ34" s="49"/>
      <c r="CR34" s="36">
        <f t="shared" ref="CR34:CR37" si="142">(CQ34/12*5*$D34*$F34*$G34*$J34*CR$11)+(CQ34/12*7*$E34*$F34*$H34*$J34*CR$12)</f>
        <v>0</v>
      </c>
      <c r="CS34" s="36"/>
      <c r="CT34" s="36">
        <f t="shared" ref="CT34:CT37" si="143">(CS34/12*5*$D34*$F34*$G34*$J34*CT$11)+(CS34/12*7*$E34*$F34*$H34*$J34*CT$12)</f>
        <v>0</v>
      </c>
      <c r="CU34" s="36">
        <v>3</v>
      </c>
      <c r="CV34" s="36">
        <f t="shared" ref="CV34:CV37" si="144">(CU34/12*5*$D34*$F34*$G34*$J34*CV$11)+(CU34/12*7*$E34*$F34*$H34*$J34*CV$12)</f>
        <v>216842.61759299997</v>
      </c>
      <c r="CW34" s="36"/>
      <c r="CX34" s="36">
        <f t="shared" ref="CX34:CX37" si="145">(CW34/12*5*$D34*$F34*$G34*$J34*CX$11)+(CW34/12*7*$E34*$F34*$H34*$J34*CX$12)</f>
        <v>0</v>
      </c>
      <c r="CY34" s="36">
        <v>3</v>
      </c>
      <c r="CZ34" s="36">
        <f t="shared" ref="CZ34:CZ37" si="146">(CY34/12*5*$D34*$F34*$G34*$J34*CZ$11)+(CY34/12*7*$E34*$F34*$H34*$J34*CZ$12)</f>
        <v>216842.61759299997</v>
      </c>
      <c r="DA34" s="36">
        <v>6</v>
      </c>
      <c r="DB34" s="36">
        <f t="shared" ref="DB34:DB37" si="147">(DA34/12*5*$D34*$F34*$G34*$I34*DB$11)+(DA34/12*7*$E34*$F34*$H34*$I34*DB$12)</f>
        <v>357769.49774999992</v>
      </c>
      <c r="DC34" s="36">
        <v>3</v>
      </c>
      <c r="DD34" s="36">
        <f t="shared" ref="DD34:DD37" si="148">(DC34/12*5*$D34*$F34*$G34*$I34*DD$11)+(DC34/12*7*$E34*$F34*$H34*$I34*DD$12)</f>
        <v>184199.452185</v>
      </c>
      <c r="DE34" s="36"/>
      <c r="DF34" s="36">
        <f t="shared" ref="DF34:DF37" si="149">(DE34/12*5*$D34*$F34*$G34*$J34*DF$11)+(DE34/12*7*$E34*$F34*$H34*$J34*DF$12)</f>
        <v>0</v>
      </c>
      <c r="DG34" s="36">
        <v>6</v>
      </c>
      <c r="DH34" s="36">
        <f t="shared" ref="DH34:DH37" si="150">(DG34/12*5*$D34*$F34*$G34*$J34*DH$11)+(DG34/12*7*$E34*$F34*$H34*$J34*DH$12)</f>
        <v>465574.44275999989</v>
      </c>
      <c r="DI34" s="36">
        <v>6</v>
      </c>
      <c r="DJ34" s="36">
        <f t="shared" ref="DJ34:DJ37" si="151">(DI34/12*5*$D34*$F34*$G34*$K34*DJ$11)+(DI34/12*7*$E34*$F34*$H34*$K34*DJ$12)</f>
        <v>637220.01633749995</v>
      </c>
      <c r="DK34" s="36"/>
      <c r="DL34" s="36">
        <f t="shared" ref="DL34:DL43" si="152">(DK34/12*5*$D34*$F34*$G34*$L34*DL$11)+(DK34/12*7*$E34*$F34*$G34*$L34*DL$12)</f>
        <v>0</v>
      </c>
      <c r="DM34" s="36"/>
      <c r="DN34" s="36">
        <f t="shared" si="55"/>
        <v>0</v>
      </c>
      <c r="DO34" s="36">
        <f t="shared" si="101"/>
        <v>335</v>
      </c>
      <c r="DP34" s="36">
        <f t="shared" si="101"/>
        <v>19433402.339696497</v>
      </c>
      <c r="DQ34" s="47">
        <f t="shared" si="57"/>
        <v>335</v>
      </c>
      <c r="DR34" s="80">
        <f t="shared" si="2"/>
        <v>1</v>
      </c>
    </row>
    <row r="35" spans="1:122" ht="15.75" customHeight="1" x14ac:dyDescent="0.25">
      <c r="A35" s="43"/>
      <c r="B35" s="44">
        <v>19</v>
      </c>
      <c r="C35" s="31" t="s">
        <v>160</v>
      </c>
      <c r="D35" s="32">
        <f t="shared" si="58"/>
        <v>19063</v>
      </c>
      <c r="E35" s="33">
        <v>18530</v>
      </c>
      <c r="F35" s="45">
        <v>0.86</v>
      </c>
      <c r="G35" s="35">
        <v>1</v>
      </c>
      <c r="H35" s="35">
        <v>1</v>
      </c>
      <c r="I35" s="32">
        <v>1.4</v>
      </c>
      <c r="J35" s="32">
        <v>1.68</v>
      </c>
      <c r="K35" s="32">
        <v>2.23</v>
      </c>
      <c r="L35" s="32">
        <v>2.57</v>
      </c>
      <c r="M35" s="36">
        <v>55</v>
      </c>
      <c r="N35" s="36">
        <f t="shared" si="102"/>
        <v>1318601.0594166666</v>
      </c>
      <c r="O35" s="36">
        <v>15</v>
      </c>
      <c r="P35" s="36">
        <f t="shared" si="103"/>
        <v>359618.47074999998</v>
      </c>
      <c r="Q35" s="36">
        <v>0</v>
      </c>
      <c r="R35" s="36">
        <f t="shared" si="104"/>
        <v>0</v>
      </c>
      <c r="S35" s="36"/>
      <c r="T35" s="36">
        <f t="shared" si="105"/>
        <v>0</v>
      </c>
      <c r="U35" s="36">
        <v>0</v>
      </c>
      <c r="V35" s="36">
        <f t="shared" si="106"/>
        <v>0</v>
      </c>
      <c r="W35" s="36">
        <v>29</v>
      </c>
      <c r="X35" s="36">
        <f t="shared" si="107"/>
        <v>695262.37678333325</v>
      </c>
      <c r="Y35" s="36">
        <v>0</v>
      </c>
      <c r="Z35" s="36">
        <f t="shared" si="108"/>
        <v>0</v>
      </c>
      <c r="AA35" s="36">
        <v>0</v>
      </c>
      <c r="AB35" s="36">
        <f t="shared" si="109"/>
        <v>0</v>
      </c>
      <c r="AC35" s="36">
        <v>0</v>
      </c>
      <c r="AD35" s="36">
        <f t="shared" si="110"/>
        <v>0</v>
      </c>
      <c r="AE35" s="36">
        <v>9</v>
      </c>
      <c r="AF35" s="36">
        <f t="shared" si="111"/>
        <v>215771.08244999999</v>
      </c>
      <c r="AG35" s="36"/>
      <c r="AH35" s="36">
        <f t="shared" si="112"/>
        <v>0</v>
      </c>
      <c r="AI35" s="36"/>
      <c r="AJ35" s="36">
        <f t="shared" si="113"/>
        <v>0</v>
      </c>
      <c r="AK35" s="39">
        <v>0</v>
      </c>
      <c r="AL35" s="36">
        <f t="shared" si="114"/>
        <v>0</v>
      </c>
      <c r="AM35" s="40"/>
      <c r="AN35" s="36">
        <f t="shared" si="115"/>
        <v>0</v>
      </c>
      <c r="AO35" s="36">
        <v>14</v>
      </c>
      <c r="AP35" s="36">
        <f t="shared" si="116"/>
        <v>342978.55564000004</v>
      </c>
      <c r="AQ35" s="36">
        <v>16</v>
      </c>
      <c r="AR35" s="36">
        <f t="shared" si="117"/>
        <v>443422.45068799995</v>
      </c>
      <c r="AS35" s="36">
        <v>0</v>
      </c>
      <c r="AT35" s="36">
        <f t="shared" si="118"/>
        <v>0</v>
      </c>
      <c r="AU35" s="36"/>
      <c r="AV35" s="36">
        <f t="shared" si="119"/>
        <v>0</v>
      </c>
      <c r="AW35" s="36"/>
      <c r="AX35" s="36">
        <f t="shared" si="120"/>
        <v>0</v>
      </c>
      <c r="AY35" s="36">
        <v>5</v>
      </c>
      <c r="AZ35" s="36">
        <f t="shared" si="121"/>
        <v>134787.72474999999</v>
      </c>
      <c r="BA35" s="36">
        <v>0</v>
      </c>
      <c r="BB35" s="36">
        <f t="shared" si="122"/>
        <v>0</v>
      </c>
      <c r="BC35" s="36">
        <v>0</v>
      </c>
      <c r="BD35" s="36">
        <f t="shared" si="123"/>
        <v>0</v>
      </c>
      <c r="BE35" s="36">
        <v>0</v>
      </c>
      <c r="BF35" s="36">
        <f t="shared" si="124"/>
        <v>0</v>
      </c>
      <c r="BG35" s="36">
        <v>0</v>
      </c>
      <c r="BH35" s="36">
        <f t="shared" si="125"/>
        <v>0</v>
      </c>
      <c r="BI35" s="36">
        <v>41</v>
      </c>
      <c r="BJ35" s="36">
        <f t="shared" si="126"/>
        <v>989622.7537349998</v>
      </c>
      <c r="BK35" s="36">
        <v>27</v>
      </c>
      <c r="BL35" s="36">
        <f t="shared" si="127"/>
        <v>623562.82128000003</v>
      </c>
      <c r="BM35" s="46">
        <v>3</v>
      </c>
      <c r="BN35" s="36">
        <f t="shared" si="128"/>
        <v>73963.917300000001</v>
      </c>
      <c r="BO35" s="36">
        <v>3</v>
      </c>
      <c r="BP35" s="36">
        <f t="shared" si="129"/>
        <v>91845.30389999997</v>
      </c>
      <c r="BQ35" s="36">
        <v>190</v>
      </c>
      <c r="BR35" s="36">
        <f t="shared" si="130"/>
        <v>3903651.1908333334</v>
      </c>
      <c r="BS35" s="36">
        <v>2</v>
      </c>
      <c r="BT35" s="36">
        <f t="shared" si="131"/>
        <v>34046.882566666667</v>
      </c>
      <c r="BU35" s="36">
        <v>0</v>
      </c>
      <c r="BV35" s="36">
        <f t="shared" si="132"/>
        <v>0</v>
      </c>
      <c r="BW35" s="36"/>
      <c r="BX35" s="36">
        <f t="shared" si="133"/>
        <v>0</v>
      </c>
      <c r="BY35" s="36">
        <v>0</v>
      </c>
      <c r="BZ35" s="36">
        <f t="shared" si="134"/>
        <v>0</v>
      </c>
      <c r="CA35" s="36">
        <v>4</v>
      </c>
      <c r="CB35" s="36">
        <f t="shared" si="135"/>
        <v>98618.556400000001</v>
      </c>
      <c r="CC35" s="36">
        <v>0</v>
      </c>
      <c r="CD35" s="36">
        <f t="shared" si="136"/>
        <v>0</v>
      </c>
      <c r="CE35" s="36"/>
      <c r="CF35" s="36">
        <f t="shared" si="137"/>
        <v>0</v>
      </c>
      <c r="CG35" s="36">
        <v>9</v>
      </c>
      <c r="CH35" s="36">
        <f t="shared" si="138"/>
        <v>153210.97154999999</v>
      </c>
      <c r="CI35" s="36">
        <v>2</v>
      </c>
      <c r="CJ35" s="36">
        <f t="shared" si="139"/>
        <v>44929.241583333329</v>
      </c>
      <c r="CK35" s="36">
        <v>12</v>
      </c>
      <c r="CL35" s="36">
        <f t="shared" si="140"/>
        <v>329674.90466399997</v>
      </c>
      <c r="CM35" s="36">
        <v>16</v>
      </c>
      <c r="CN35" s="36">
        <f t="shared" si="140"/>
        <v>505312.99190399994</v>
      </c>
      <c r="CO35" s="41">
        <v>7</v>
      </c>
      <c r="CP35" s="36">
        <f t="shared" si="141"/>
        <v>178588.09091666667</v>
      </c>
      <c r="CQ35" s="49">
        <v>7</v>
      </c>
      <c r="CR35" s="36">
        <f t="shared" si="142"/>
        <v>216081.35385200003</v>
      </c>
      <c r="CS35" s="36">
        <v>5</v>
      </c>
      <c r="CT35" s="36">
        <f t="shared" si="143"/>
        <v>134197.78581999999</v>
      </c>
      <c r="CU35" s="36">
        <v>5</v>
      </c>
      <c r="CV35" s="36">
        <f t="shared" si="144"/>
        <v>154630.72232999999</v>
      </c>
      <c r="CW35" s="36">
        <v>7</v>
      </c>
      <c r="CX35" s="36">
        <f t="shared" si="145"/>
        <v>216081.35385200003</v>
      </c>
      <c r="CY35" s="36">
        <v>7</v>
      </c>
      <c r="CZ35" s="36">
        <f t="shared" si="146"/>
        <v>216483.01126200001</v>
      </c>
      <c r="DA35" s="36">
        <v>8</v>
      </c>
      <c r="DB35" s="36">
        <f t="shared" si="147"/>
        <v>204100.67533333329</v>
      </c>
      <c r="DC35" s="36">
        <v>3</v>
      </c>
      <c r="DD35" s="36">
        <f t="shared" si="148"/>
        <v>78811.70590999999</v>
      </c>
      <c r="DE35" s="36"/>
      <c r="DF35" s="36">
        <f t="shared" si="149"/>
        <v>0</v>
      </c>
      <c r="DG35" s="36">
        <v>3</v>
      </c>
      <c r="DH35" s="36">
        <f t="shared" si="150"/>
        <v>99600.502679999991</v>
      </c>
      <c r="DI35" s="36">
        <v>2</v>
      </c>
      <c r="DJ35" s="36">
        <f t="shared" si="151"/>
        <v>90880.466675000003</v>
      </c>
      <c r="DK35" s="36">
        <v>7</v>
      </c>
      <c r="DL35" s="36">
        <f t="shared" si="152"/>
        <v>343812.1550733333</v>
      </c>
      <c r="DM35" s="36"/>
      <c r="DN35" s="36">
        <f t="shared" si="55"/>
        <v>0</v>
      </c>
      <c r="DO35" s="36">
        <f t="shared" si="101"/>
        <v>513</v>
      </c>
      <c r="DP35" s="36">
        <f t="shared" si="101"/>
        <v>12292149.079898665</v>
      </c>
      <c r="DQ35" s="47">
        <f t="shared" si="57"/>
        <v>513</v>
      </c>
      <c r="DR35" s="80">
        <f t="shared" si="2"/>
        <v>1</v>
      </c>
    </row>
    <row r="36" spans="1:122" ht="15.75" customHeight="1" x14ac:dyDescent="0.25">
      <c r="A36" s="43"/>
      <c r="B36" s="44">
        <v>20</v>
      </c>
      <c r="C36" s="31" t="s">
        <v>161</v>
      </c>
      <c r="D36" s="32">
        <f t="shared" si="58"/>
        <v>19063</v>
      </c>
      <c r="E36" s="33">
        <v>18530</v>
      </c>
      <c r="F36" s="45">
        <v>1.21</v>
      </c>
      <c r="G36" s="35">
        <v>1</v>
      </c>
      <c r="H36" s="35">
        <v>1</v>
      </c>
      <c r="I36" s="32">
        <v>1.4</v>
      </c>
      <c r="J36" s="32">
        <v>1.68</v>
      </c>
      <c r="K36" s="32">
        <v>2.23</v>
      </c>
      <c r="L36" s="32">
        <v>2.57</v>
      </c>
      <c r="M36" s="36">
        <v>142</v>
      </c>
      <c r="N36" s="36">
        <f t="shared" si="102"/>
        <v>4789895.0111833327</v>
      </c>
      <c r="O36" s="36">
        <v>2</v>
      </c>
      <c r="P36" s="36">
        <f t="shared" si="103"/>
        <v>67463.310016666655</v>
      </c>
      <c r="Q36" s="36"/>
      <c r="R36" s="36">
        <f t="shared" si="104"/>
        <v>0</v>
      </c>
      <c r="S36" s="36"/>
      <c r="T36" s="36">
        <f t="shared" si="105"/>
        <v>0</v>
      </c>
      <c r="U36" s="36"/>
      <c r="V36" s="36">
        <f t="shared" si="106"/>
        <v>0</v>
      </c>
      <c r="W36" s="36">
        <v>14</v>
      </c>
      <c r="X36" s="36">
        <f t="shared" si="107"/>
        <v>472243.17011666659</v>
      </c>
      <c r="Y36" s="36"/>
      <c r="Z36" s="36">
        <f t="shared" si="108"/>
        <v>0</v>
      </c>
      <c r="AA36" s="36"/>
      <c r="AB36" s="36">
        <f t="shared" si="109"/>
        <v>0</v>
      </c>
      <c r="AC36" s="36">
        <v>0</v>
      </c>
      <c r="AD36" s="36">
        <f t="shared" si="110"/>
        <v>0</v>
      </c>
      <c r="AE36" s="36">
        <v>6</v>
      </c>
      <c r="AF36" s="36">
        <f t="shared" si="111"/>
        <v>202389.93005</v>
      </c>
      <c r="AG36" s="36"/>
      <c r="AH36" s="36">
        <f t="shared" si="112"/>
        <v>0</v>
      </c>
      <c r="AI36" s="36"/>
      <c r="AJ36" s="36">
        <f t="shared" si="113"/>
        <v>0</v>
      </c>
      <c r="AK36" s="39">
        <v>0</v>
      </c>
      <c r="AL36" s="36">
        <f t="shared" si="114"/>
        <v>0</v>
      </c>
      <c r="AM36" s="40">
        <v>61</v>
      </c>
      <c r="AN36" s="36">
        <f t="shared" si="115"/>
        <v>2378561.8521279995</v>
      </c>
      <c r="AO36" s="36">
        <v>12</v>
      </c>
      <c r="AP36" s="36">
        <f t="shared" si="116"/>
        <v>413625.30132000003</v>
      </c>
      <c r="AQ36" s="36">
        <v>60</v>
      </c>
      <c r="AR36" s="36">
        <f t="shared" si="117"/>
        <v>2339569.0348799997</v>
      </c>
      <c r="AS36" s="36"/>
      <c r="AT36" s="36">
        <f t="shared" si="118"/>
        <v>0</v>
      </c>
      <c r="AU36" s="36"/>
      <c r="AV36" s="36">
        <f t="shared" si="119"/>
        <v>0</v>
      </c>
      <c r="AW36" s="36"/>
      <c r="AX36" s="36">
        <f t="shared" si="120"/>
        <v>0</v>
      </c>
      <c r="AY36" s="36">
        <v>8</v>
      </c>
      <c r="AZ36" s="36">
        <f t="shared" si="121"/>
        <v>303429.11059999996</v>
      </c>
      <c r="BA36" s="36"/>
      <c r="BB36" s="36">
        <f t="shared" si="122"/>
        <v>0</v>
      </c>
      <c r="BC36" s="36"/>
      <c r="BD36" s="36">
        <f t="shared" si="123"/>
        <v>0</v>
      </c>
      <c r="BE36" s="36"/>
      <c r="BF36" s="36">
        <f t="shared" si="124"/>
        <v>0</v>
      </c>
      <c r="BG36" s="36"/>
      <c r="BH36" s="36">
        <f t="shared" si="125"/>
        <v>0</v>
      </c>
      <c r="BI36" s="36">
        <v>21</v>
      </c>
      <c r="BJ36" s="36">
        <f t="shared" si="126"/>
        <v>713168.29757249984</v>
      </c>
      <c r="BK36" s="36">
        <v>156</v>
      </c>
      <c r="BL36" s="36">
        <f t="shared" si="127"/>
        <v>5069066.2422399996</v>
      </c>
      <c r="BM36" s="46">
        <v>3</v>
      </c>
      <c r="BN36" s="36">
        <f t="shared" si="128"/>
        <v>104065.51155</v>
      </c>
      <c r="BO36" s="36">
        <v>1</v>
      </c>
      <c r="BP36" s="36">
        <f t="shared" si="129"/>
        <v>43074.735549999983</v>
      </c>
      <c r="BQ36" s="36"/>
      <c r="BR36" s="36">
        <f t="shared" si="130"/>
        <v>0</v>
      </c>
      <c r="BS36" s="36">
        <v>10</v>
      </c>
      <c r="BT36" s="36">
        <f t="shared" si="131"/>
        <v>239515.85991666664</v>
      </c>
      <c r="BU36" s="36"/>
      <c r="BV36" s="36">
        <f t="shared" si="132"/>
        <v>0</v>
      </c>
      <c r="BW36" s="36"/>
      <c r="BX36" s="36">
        <f t="shared" si="133"/>
        <v>0</v>
      </c>
      <c r="BY36" s="36"/>
      <c r="BZ36" s="36">
        <f t="shared" si="134"/>
        <v>0</v>
      </c>
      <c r="CA36" s="36">
        <v>5</v>
      </c>
      <c r="CB36" s="36">
        <f t="shared" si="135"/>
        <v>173442.51925000001</v>
      </c>
      <c r="CC36" s="36"/>
      <c r="CD36" s="36">
        <f t="shared" si="136"/>
        <v>0</v>
      </c>
      <c r="CE36" s="36">
        <v>3</v>
      </c>
      <c r="CF36" s="36">
        <f t="shared" si="137"/>
        <v>71854.757974999986</v>
      </c>
      <c r="CG36" s="36">
        <v>6</v>
      </c>
      <c r="CH36" s="36">
        <f t="shared" si="138"/>
        <v>143709.51594999997</v>
      </c>
      <c r="CI36" s="36">
        <v>6</v>
      </c>
      <c r="CJ36" s="36">
        <f t="shared" si="139"/>
        <v>189643.19412499998</v>
      </c>
      <c r="CK36" s="36">
        <v>48</v>
      </c>
      <c r="CL36" s="36">
        <f t="shared" si="140"/>
        <v>1855379.6960160001</v>
      </c>
      <c r="CM36" s="36">
        <v>68</v>
      </c>
      <c r="CN36" s="36">
        <f t="shared" si="140"/>
        <v>3021595.4196119998</v>
      </c>
      <c r="CO36" s="41">
        <v>1</v>
      </c>
      <c r="CP36" s="36">
        <f t="shared" si="141"/>
        <v>35895.612958333324</v>
      </c>
      <c r="CQ36" s="49">
        <v>12</v>
      </c>
      <c r="CR36" s="36">
        <f t="shared" si="142"/>
        <v>521179.61095200002</v>
      </c>
      <c r="CS36" s="36">
        <v>7</v>
      </c>
      <c r="CT36" s="36">
        <f t="shared" si="143"/>
        <v>264338.42927799997</v>
      </c>
      <c r="CU36" s="36">
        <v>7</v>
      </c>
      <c r="CV36" s="36">
        <f t="shared" si="144"/>
        <v>304586.56235699996</v>
      </c>
      <c r="CW36" s="36">
        <v>1</v>
      </c>
      <c r="CX36" s="36">
        <f t="shared" si="145"/>
        <v>43431.634245999994</v>
      </c>
      <c r="CY36" s="36">
        <v>5</v>
      </c>
      <c r="CZ36" s="36">
        <f t="shared" si="146"/>
        <v>217561.83025499998</v>
      </c>
      <c r="DA36" s="36">
        <v>13</v>
      </c>
      <c r="DB36" s="36">
        <f t="shared" si="147"/>
        <v>466642.96845833317</v>
      </c>
      <c r="DC36" s="36">
        <v>3</v>
      </c>
      <c r="DD36" s="36">
        <f t="shared" si="148"/>
        <v>110886.23738499999</v>
      </c>
      <c r="DE36" s="36"/>
      <c r="DF36" s="36">
        <f t="shared" si="149"/>
        <v>0</v>
      </c>
      <c r="DG36" s="36">
        <v>5</v>
      </c>
      <c r="DH36" s="36">
        <f t="shared" si="150"/>
        <v>233559.31829999998</v>
      </c>
      <c r="DI36" s="36">
        <v>1</v>
      </c>
      <c r="DJ36" s="36">
        <f t="shared" si="151"/>
        <v>63933.351556249982</v>
      </c>
      <c r="DK36" s="36">
        <v>4</v>
      </c>
      <c r="DL36" s="36">
        <f t="shared" si="152"/>
        <v>276420.40374666656</v>
      </c>
      <c r="DM36" s="36"/>
      <c r="DN36" s="36">
        <f t="shared" si="55"/>
        <v>0</v>
      </c>
      <c r="DO36" s="36">
        <f t="shared" si="101"/>
        <v>691</v>
      </c>
      <c r="DP36" s="36">
        <f t="shared" si="101"/>
        <v>25130128.42954443</v>
      </c>
      <c r="DQ36" s="47">
        <f t="shared" si="57"/>
        <v>691</v>
      </c>
      <c r="DR36" s="80">
        <f t="shared" si="2"/>
        <v>1</v>
      </c>
    </row>
    <row r="37" spans="1:122" ht="20.25" customHeight="1" x14ac:dyDescent="0.25">
      <c r="A37" s="43"/>
      <c r="B37" s="44">
        <v>21</v>
      </c>
      <c r="C37" s="31" t="s">
        <v>162</v>
      </c>
      <c r="D37" s="32">
        <f t="shared" si="58"/>
        <v>19063</v>
      </c>
      <c r="E37" s="33">
        <v>18530</v>
      </c>
      <c r="F37" s="45">
        <v>0.93</v>
      </c>
      <c r="G37" s="35">
        <v>1</v>
      </c>
      <c r="H37" s="35">
        <v>1</v>
      </c>
      <c r="I37" s="32">
        <v>1.4</v>
      </c>
      <c r="J37" s="32">
        <v>1.68</v>
      </c>
      <c r="K37" s="32">
        <v>2.23</v>
      </c>
      <c r="L37" s="32">
        <v>2.57</v>
      </c>
      <c r="M37" s="36">
        <v>457</v>
      </c>
      <c r="N37" s="36">
        <f t="shared" si="102"/>
        <v>11848174.128175002</v>
      </c>
      <c r="O37" s="36">
        <v>155</v>
      </c>
      <c r="P37" s="36">
        <f t="shared" si="103"/>
        <v>4018527.3301249999</v>
      </c>
      <c r="Q37" s="36"/>
      <c r="R37" s="36">
        <f t="shared" si="104"/>
        <v>0</v>
      </c>
      <c r="S37" s="36"/>
      <c r="T37" s="36">
        <f t="shared" si="105"/>
        <v>0</v>
      </c>
      <c r="U37" s="36"/>
      <c r="V37" s="36">
        <f t="shared" si="106"/>
        <v>0</v>
      </c>
      <c r="W37" s="36">
        <v>130</v>
      </c>
      <c r="X37" s="36">
        <f t="shared" si="107"/>
        <v>3370377.7607500004</v>
      </c>
      <c r="Y37" s="36"/>
      <c r="Z37" s="36">
        <f t="shared" si="108"/>
        <v>0</v>
      </c>
      <c r="AA37" s="36"/>
      <c r="AB37" s="36">
        <f t="shared" si="109"/>
        <v>0</v>
      </c>
      <c r="AC37" s="36">
        <v>0</v>
      </c>
      <c r="AD37" s="36">
        <f t="shared" si="110"/>
        <v>0</v>
      </c>
      <c r="AE37" s="36"/>
      <c r="AF37" s="36">
        <f t="shared" si="111"/>
        <v>0</v>
      </c>
      <c r="AG37" s="36"/>
      <c r="AH37" s="36">
        <f t="shared" si="112"/>
        <v>0</v>
      </c>
      <c r="AI37" s="36"/>
      <c r="AJ37" s="36">
        <f t="shared" si="113"/>
        <v>0</v>
      </c>
      <c r="AK37" s="39">
        <v>0</v>
      </c>
      <c r="AL37" s="36">
        <f t="shared" si="114"/>
        <v>0</v>
      </c>
      <c r="AM37" s="40">
        <v>305</v>
      </c>
      <c r="AN37" s="36">
        <f t="shared" si="115"/>
        <v>9140754.2251200005</v>
      </c>
      <c r="AO37" s="36">
        <v>46</v>
      </c>
      <c r="AP37" s="36">
        <f t="shared" si="116"/>
        <v>1218656.36298</v>
      </c>
      <c r="AQ37" s="36">
        <v>380</v>
      </c>
      <c r="AR37" s="36">
        <f t="shared" si="117"/>
        <v>11388480.673920002</v>
      </c>
      <c r="AS37" s="36"/>
      <c r="AT37" s="36">
        <f t="shared" si="118"/>
        <v>0</v>
      </c>
      <c r="AU37" s="36"/>
      <c r="AV37" s="36">
        <f t="shared" si="119"/>
        <v>0</v>
      </c>
      <c r="AW37" s="36"/>
      <c r="AX37" s="36">
        <f t="shared" si="120"/>
        <v>0</v>
      </c>
      <c r="AY37" s="36">
        <v>29</v>
      </c>
      <c r="AZ37" s="36">
        <f t="shared" si="121"/>
        <v>845401.14802499989</v>
      </c>
      <c r="BA37" s="36"/>
      <c r="BB37" s="36">
        <f t="shared" si="122"/>
        <v>0</v>
      </c>
      <c r="BC37" s="36"/>
      <c r="BD37" s="36">
        <f t="shared" si="123"/>
        <v>0</v>
      </c>
      <c r="BE37" s="36"/>
      <c r="BF37" s="36">
        <f t="shared" si="124"/>
        <v>0</v>
      </c>
      <c r="BG37" s="36"/>
      <c r="BH37" s="36">
        <f t="shared" si="125"/>
        <v>0</v>
      </c>
      <c r="BI37" s="36">
        <v>128</v>
      </c>
      <c r="BJ37" s="36">
        <f t="shared" si="126"/>
        <v>3341029.2854399998</v>
      </c>
      <c r="BK37" s="36">
        <v>276</v>
      </c>
      <c r="BL37" s="36">
        <f t="shared" si="127"/>
        <v>6893027.7763200002</v>
      </c>
      <c r="BM37" s="46">
        <v>72</v>
      </c>
      <c r="BN37" s="36">
        <f t="shared" si="128"/>
        <v>1919621.6676000003</v>
      </c>
      <c r="BO37" s="36"/>
      <c r="BP37" s="36">
        <f t="shared" si="129"/>
        <v>0</v>
      </c>
      <c r="BQ37" s="36"/>
      <c r="BR37" s="36">
        <f t="shared" si="130"/>
        <v>0</v>
      </c>
      <c r="BS37" s="36">
        <v>8</v>
      </c>
      <c r="BT37" s="36">
        <f t="shared" si="131"/>
        <v>147272.56179999997</v>
      </c>
      <c r="BU37" s="36">
        <v>5</v>
      </c>
      <c r="BV37" s="36">
        <f t="shared" si="132"/>
        <v>133307.06025000001</v>
      </c>
      <c r="BW37" s="36"/>
      <c r="BX37" s="36">
        <f t="shared" si="133"/>
        <v>0</v>
      </c>
      <c r="BY37" s="36"/>
      <c r="BZ37" s="36">
        <f t="shared" si="134"/>
        <v>0</v>
      </c>
      <c r="CA37" s="36">
        <v>5</v>
      </c>
      <c r="CB37" s="36">
        <f t="shared" si="135"/>
        <v>133307.06025000001</v>
      </c>
      <c r="CC37" s="36"/>
      <c r="CD37" s="36">
        <f t="shared" si="136"/>
        <v>0</v>
      </c>
      <c r="CE37" s="36">
        <v>6</v>
      </c>
      <c r="CF37" s="36">
        <f t="shared" si="137"/>
        <v>110454.42134999999</v>
      </c>
      <c r="CG37" s="36">
        <v>30</v>
      </c>
      <c r="CH37" s="36">
        <f t="shared" si="138"/>
        <v>552272.10675000004</v>
      </c>
      <c r="CI37" s="36">
        <v>47</v>
      </c>
      <c r="CJ37" s="36">
        <f t="shared" si="139"/>
        <v>1141777.4125625</v>
      </c>
      <c r="CK37" s="36">
        <v>87</v>
      </c>
      <c r="CL37" s="36">
        <f t="shared" si="140"/>
        <v>2584689.5868569999</v>
      </c>
      <c r="CM37" s="36">
        <v>60</v>
      </c>
      <c r="CN37" s="36">
        <f t="shared" si="140"/>
        <v>2049161.69682</v>
      </c>
      <c r="CO37" s="41">
        <v>70</v>
      </c>
      <c r="CP37" s="36">
        <f t="shared" si="141"/>
        <v>1931243.3087499999</v>
      </c>
      <c r="CQ37" s="49">
        <v>45</v>
      </c>
      <c r="CR37" s="36">
        <f t="shared" si="142"/>
        <v>1502160.2423100001</v>
      </c>
      <c r="CS37" s="36">
        <v>80</v>
      </c>
      <c r="CT37" s="36">
        <f t="shared" si="143"/>
        <v>2321933.7825600002</v>
      </c>
      <c r="CU37" s="36">
        <v>30</v>
      </c>
      <c r="CV37" s="36">
        <f t="shared" si="144"/>
        <v>1003301.6634899999</v>
      </c>
      <c r="CW37" s="36">
        <v>83</v>
      </c>
      <c r="CX37" s="36">
        <f t="shared" si="145"/>
        <v>2770651.1135940002</v>
      </c>
      <c r="CY37" s="36">
        <v>96</v>
      </c>
      <c r="CZ37" s="36">
        <f t="shared" si="146"/>
        <v>3210565.3231680002</v>
      </c>
      <c r="DA37" s="36">
        <v>65</v>
      </c>
      <c r="DB37" s="36">
        <f t="shared" si="147"/>
        <v>1793297.358125</v>
      </c>
      <c r="DC37" s="36">
        <v>51</v>
      </c>
      <c r="DD37" s="36">
        <f t="shared" si="148"/>
        <v>1448852.4074850001</v>
      </c>
      <c r="DE37" s="36">
        <v>30</v>
      </c>
      <c r="DF37" s="36">
        <f t="shared" si="149"/>
        <v>1110582.2385</v>
      </c>
      <c r="DG37" s="36">
        <v>31</v>
      </c>
      <c r="DH37" s="36">
        <f t="shared" si="150"/>
        <v>1112977.7101799999</v>
      </c>
      <c r="DI37" s="36">
        <v>6</v>
      </c>
      <c r="DJ37" s="36">
        <f t="shared" si="151"/>
        <v>294833.14188750007</v>
      </c>
      <c r="DK37" s="36">
        <v>10</v>
      </c>
      <c r="DL37" s="36">
        <f t="shared" si="152"/>
        <v>531138.37910000002</v>
      </c>
      <c r="DM37" s="36"/>
      <c r="DN37" s="36">
        <f t="shared" si="55"/>
        <v>0</v>
      </c>
      <c r="DO37" s="36">
        <f t="shared" si="101"/>
        <v>2823</v>
      </c>
      <c r="DP37" s="36">
        <f t="shared" si="101"/>
        <v>79867828.934243977</v>
      </c>
      <c r="DQ37" s="47">
        <f t="shared" si="57"/>
        <v>2823</v>
      </c>
      <c r="DR37" s="80">
        <f t="shared" si="2"/>
        <v>1</v>
      </c>
    </row>
    <row r="38" spans="1:122" ht="15.75" customHeight="1" x14ac:dyDescent="0.25">
      <c r="A38" s="43">
        <v>5</v>
      </c>
      <c r="B38" s="71"/>
      <c r="C38" s="67" t="s">
        <v>163</v>
      </c>
      <c r="D38" s="32">
        <f t="shared" si="58"/>
        <v>19063</v>
      </c>
      <c r="E38" s="33">
        <v>18530</v>
      </c>
      <c r="F38" s="72">
        <v>1.37</v>
      </c>
      <c r="G38" s="35">
        <v>1</v>
      </c>
      <c r="H38" s="35">
        <v>1</v>
      </c>
      <c r="I38" s="32">
        <v>1.4</v>
      </c>
      <c r="J38" s="32">
        <v>1.68</v>
      </c>
      <c r="K38" s="32">
        <v>2.23</v>
      </c>
      <c r="L38" s="32">
        <v>2.57</v>
      </c>
      <c r="M38" s="51">
        <f t="shared" ref="M38:BX38" si="153">SUM(M39:M43)</f>
        <v>59</v>
      </c>
      <c r="N38" s="51">
        <f t="shared" si="153"/>
        <v>5231473.0403833343</v>
      </c>
      <c r="O38" s="51">
        <f t="shared" si="153"/>
        <v>0</v>
      </c>
      <c r="P38" s="51">
        <f t="shared" si="153"/>
        <v>0</v>
      </c>
      <c r="Q38" s="51">
        <f t="shared" si="153"/>
        <v>0</v>
      </c>
      <c r="R38" s="51">
        <f t="shared" si="153"/>
        <v>0</v>
      </c>
      <c r="S38" s="51">
        <f t="shared" si="153"/>
        <v>0</v>
      </c>
      <c r="T38" s="51">
        <f t="shared" si="153"/>
        <v>0</v>
      </c>
      <c r="U38" s="51">
        <f t="shared" si="153"/>
        <v>0</v>
      </c>
      <c r="V38" s="51">
        <f t="shared" si="153"/>
        <v>0</v>
      </c>
      <c r="W38" s="51">
        <f t="shared" si="153"/>
        <v>97</v>
      </c>
      <c r="X38" s="51">
        <f t="shared" si="153"/>
        <v>3022467.7983500003</v>
      </c>
      <c r="Y38" s="51">
        <f t="shared" si="153"/>
        <v>0</v>
      </c>
      <c r="Z38" s="51">
        <f t="shared" si="153"/>
        <v>0</v>
      </c>
      <c r="AA38" s="51">
        <f t="shared" si="153"/>
        <v>0</v>
      </c>
      <c r="AB38" s="51">
        <f t="shared" si="153"/>
        <v>0</v>
      </c>
      <c r="AC38" s="51">
        <f t="shared" si="153"/>
        <v>0</v>
      </c>
      <c r="AD38" s="51">
        <f t="shared" si="153"/>
        <v>0</v>
      </c>
      <c r="AE38" s="51">
        <f t="shared" si="153"/>
        <v>84</v>
      </c>
      <c r="AF38" s="51">
        <f t="shared" si="153"/>
        <v>4140630.3457750008</v>
      </c>
      <c r="AG38" s="51">
        <f t="shared" si="153"/>
        <v>0</v>
      </c>
      <c r="AH38" s="51">
        <f t="shared" si="153"/>
        <v>0</v>
      </c>
      <c r="AI38" s="51">
        <f t="shared" si="153"/>
        <v>0</v>
      </c>
      <c r="AJ38" s="51">
        <f t="shared" si="153"/>
        <v>0</v>
      </c>
      <c r="AK38" s="51">
        <f t="shared" si="153"/>
        <v>0</v>
      </c>
      <c r="AL38" s="51">
        <f t="shared" si="153"/>
        <v>0</v>
      </c>
      <c r="AM38" s="51">
        <f t="shared" si="153"/>
        <v>37</v>
      </c>
      <c r="AN38" s="51">
        <f t="shared" si="153"/>
        <v>1322533.2395520001</v>
      </c>
      <c r="AO38" s="51">
        <f t="shared" si="153"/>
        <v>16</v>
      </c>
      <c r="AP38" s="51">
        <f t="shared" si="153"/>
        <v>510479.71071999997</v>
      </c>
      <c r="AQ38" s="51">
        <f t="shared" si="153"/>
        <v>115</v>
      </c>
      <c r="AR38" s="51">
        <f t="shared" si="153"/>
        <v>6003282.5827520005</v>
      </c>
      <c r="AS38" s="51">
        <f t="shared" si="153"/>
        <v>0</v>
      </c>
      <c r="AT38" s="51">
        <f t="shared" si="153"/>
        <v>0</v>
      </c>
      <c r="AU38" s="51">
        <f t="shared" si="153"/>
        <v>0</v>
      </c>
      <c r="AV38" s="51">
        <f t="shared" si="153"/>
        <v>0</v>
      </c>
      <c r="AW38" s="51">
        <f t="shared" si="153"/>
        <v>0</v>
      </c>
      <c r="AX38" s="51">
        <f t="shared" si="153"/>
        <v>0</v>
      </c>
      <c r="AY38" s="51">
        <f t="shared" si="153"/>
        <v>8</v>
      </c>
      <c r="AZ38" s="51">
        <f t="shared" si="153"/>
        <v>280860.00319999998</v>
      </c>
      <c r="BA38" s="51">
        <f t="shared" si="153"/>
        <v>0</v>
      </c>
      <c r="BB38" s="51">
        <f t="shared" si="153"/>
        <v>0</v>
      </c>
      <c r="BC38" s="51">
        <f t="shared" si="153"/>
        <v>0</v>
      </c>
      <c r="BD38" s="51">
        <f t="shared" si="153"/>
        <v>0</v>
      </c>
      <c r="BE38" s="51">
        <f t="shared" si="153"/>
        <v>0</v>
      </c>
      <c r="BF38" s="51">
        <f t="shared" si="153"/>
        <v>0</v>
      </c>
      <c r="BG38" s="51">
        <f t="shared" si="153"/>
        <v>0</v>
      </c>
      <c r="BH38" s="51">
        <f t="shared" si="153"/>
        <v>0</v>
      </c>
      <c r="BI38" s="51">
        <f t="shared" si="153"/>
        <v>74</v>
      </c>
      <c r="BJ38" s="51">
        <f t="shared" si="153"/>
        <v>2326146.7336800005</v>
      </c>
      <c r="BK38" s="51">
        <f t="shared" si="153"/>
        <v>144</v>
      </c>
      <c r="BL38" s="51">
        <f t="shared" si="153"/>
        <v>4325195.004106666</v>
      </c>
      <c r="BM38" s="51">
        <f t="shared" si="153"/>
        <v>12</v>
      </c>
      <c r="BN38" s="51">
        <f t="shared" si="153"/>
        <v>380713.49680000002</v>
      </c>
      <c r="BO38" s="51">
        <f t="shared" si="153"/>
        <v>48</v>
      </c>
      <c r="BP38" s="51">
        <f t="shared" si="153"/>
        <v>1912731.8521499999</v>
      </c>
      <c r="BQ38" s="51">
        <f t="shared" si="153"/>
        <v>3</v>
      </c>
      <c r="BR38" s="51">
        <f t="shared" si="153"/>
        <v>80270.918000000005</v>
      </c>
      <c r="BS38" s="51">
        <f t="shared" si="153"/>
        <v>5</v>
      </c>
      <c r="BT38" s="51">
        <f t="shared" si="153"/>
        <v>110850.31533333335</v>
      </c>
      <c r="BU38" s="51">
        <f t="shared" si="153"/>
        <v>0</v>
      </c>
      <c r="BV38" s="51">
        <f t="shared" si="153"/>
        <v>0</v>
      </c>
      <c r="BW38" s="51">
        <f t="shared" si="153"/>
        <v>0</v>
      </c>
      <c r="BX38" s="51">
        <f t="shared" si="153"/>
        <v>0</v>
      </c>
      <c r="BY38" s="51">
        <f t="shared" ref="BY38:DQ38" si="154">SUM(BY39:BY43)</f>
        <v>0</v>
      </c>
      <c r="BZ38" s="51">
        <f t="shared" si="154"/>
        <v>0</v>
      </c>
      <c r="CA38" s="51">
        <f t="shared" si="154"/>
        <v>2</v>
      </c>
      <c r="CB38" s="51">
        <f t="shared" si="154"/>
        <v>64216.734400000001</v>
      </c>
      <c r="CC38" s="51">
        <f t="shared" si="154"/>
        <v>0</v>
      </c>
      <c r="CD38" s="51">
        <f t="shared" si="154"/>
        <v>0</v>
      </c>
      <c r="CE38" s="51">
        <f t="shared" si="154"/>
        <v>3</v>
      </c>
      <c r="CF38" s="51">
        <f t="shared" si="154"/>
        <v>66510.189199999993</v>
      </c>
      <c r="CG38" s="51">
        <f t="shared" si="154"/>
        <v>3</v>
      </c>
      <c r="CH38" s="51">
        <f t="shared" si="154"/>
        <v>66510.189199999993</v>
      </c>
      <c r="CI38" s="51">
        <f t="shared" si="154"/>
        <v>15</v>
      </c>
      <c r="CJ38" s="51">
        <f t="shared" si="154"/>
        <v>436754.02283333341</v>
      </c>
      <c r="CK38" s="51">
        <f t="shared" si="154"/>
        <v>54</v>
      </c>
      <c r="CL38" s="51">
        <f t="shared" si="154"/>
        <v>2055037.4628909999</v>
      </c>
      <c r="CM38" s="51">
        <f t="shared" si="154"/>
        <v>30</v>
      </c>
      <c r="CN38" s="51">
        <f t="shared" si="154"/>
        <v>1232802.117603</v>
      </c>
      <c r="CO38" s="59">
        <f t="shared" si="154"/>
        <v>20</v>
      </c>
      <c r="CP38" s="51">
        <f t="shared" si="154"/>
        <v>664513.82666666666</v>
      </c>
      <c r="CQ38" s="51">
        <f t="shared" si="154"/>
        <v>6</v>
      </c>
      <c r="CR38" s="51">
        <f t="shared" si="154"/>
        <v>235464.06665600001</v>
      </c>
      <c r="CS38" s="51">
        <f t="shared" si="154"/>
        <v>9</v>
      </c>
      <c r="CT38" s="51">
        <f t="shared" si="154"/>
        <v>314584.57699199999</v>
      </c>
      <c r="CU38" s="51">
        <f t="shared" si="154"/>
        <v>16</v>
      </c>
      <c r="CV38" s="51">
        <f t="shared" si="154"/>
        <v>634705.17421500001</v>
      </c>
      <c r="CW38" s="51">
        <f t="shared" si="154"/>
        <v>15</v>
      </c>
      <c r="CX38" s="51">
        <f t="shared" si="154"/>
        <v>603017.73168000008</v>
      </c>
      <c r="CY38" s="51">
        <f t="shared" si="154"/>
        <v>29</v>
      </c>
      <c r="CZ38" s="51">
        <f t="shared" si="154"/>
        <v>1181306.797335</v>
      </c>
      <c r="DA38" s="51">
        <f t="shared" si="154"/>
        <v>55</v>
      </c>
      <c r="DB38" s="51">
        <f t="shared" si="154"/>
        <v>1871911.7170833333</v>
      </c>
      <c r="DC38" s="51">
        <f t="shared" si="154"/>
        <v>15</v>
      </c>
      <c r="DD38" s="51">
        <f t="shared" si="154"/>
        <v>513192.50360000005</v>
      </c>
      <c r="DE38" s="51">
        <f t="shared" si="154"/>
        <v>2</v>
      </c>
      <c r="DF38" s="51">
        <f t="shared" si="154"/>
        <v>89165.025599999994</v>
      </c>
      <c r="DG38" s="51">
        <f t="shared" si="154"/>
        <v>34</v>
      </c>
      <c r="DH38" s="51">
        <f t="shared" si="154"/>
        <v>3091476.0676800003</v>
      </c>
      <c r="DI38" s="51">
        <f t="shared" si="154"/>
        <v>3</v>
      </c>
      <c r="DJ38" s="51">
        <f t="shared" si="154"/>
        <v>177533.93489999999</v>
      </c>
      <c r="DK38" s="51">
        <f t="shared" si="154"/>
        <v>11</v>
      </c>
      <c r="DL38" s="51">
        <f t="shared" si="154"/>
        <v>703615.57317333343</v>
      </c>
      <c r="DM38" s="51">
        <f t="shared" si="154"/>
        <v>0</v>
      </c>
      <c r="DN38" s="51">
        <f t="shared" si="154"/>
        <v>0</v>
      </c>
      <c r="DO38" s="51">
        <f t="shared" si="154"/>
        <v>1024</v>
      </c>
      <c r="DP38" s="51">
        <f t="shared" si="154"/>
        <v>43649952.752511002</v>
      </c>
      <c r="DQ38" s="51">
        <f t="shared" si="154"/>
        <v>1024</v>
      </c>
      <c r="DR38" s="70">
        <f t="shared" si="2"/>
        <v>1</v>
      </c>
    </row>
    <row r="39" spans="1:122" ht="15.75" customHeight="1" x14ac:dyDescent="0.25">
      <c r="A39" s="43"/>
      <c r="B39" s="44">
        <v>22</v>
      </c>
      <c r="C39" s="31" t="s">
        <v>164</v>
      </c>
      <c r="D39" s="32">
        <f t="shared" si="58"/>
        <v>19063</v>
      </c>
      <c r="E39" s="33">
        <v>18530</v>
      </c>
      <c r="F39" s="45">
        <v>1.1200000000000001</v>
      </c>
      <c r="G39" s="35">
        <v>1</v>
      </c>
      <c r="H39" s="35">
        <v>1</v>
      </c>
      <c r="I39" s="32">
        <v>1.4</v>
      </c>
      <c r="J39" s="32">
        <v>1.68</v>
      </c>
      <c r="K39" s="32">
        <v>2.23</v>
      </c>
      <c r="L39" s="32">
        <v>2.57</v>
      </c>
      <c r="M39" s="36">
        <v>11</v>
      </c>
      <c r="N39" s="36">
        <f t="shared" si="102"/>
        <v>343449.57826666674</v>
      </c>
      <c r="O39" s="36">
        <v>0</v>
      </c>
      <c r="P39" s="36">
        <f t="shared" si="103"/>
        <v>0</v>
      </c>
      <c r="Q39" s="36">
        <v>0</v>
      </c>
      <c r="R39" s="36">
        <f t="shared" ref="R39:R43" si="155">(Q39/12*5*$D39*$F39*$G39*$I39*R$11)+(Q39/12*7*$E39*$F39*$H39*$I39*R$12)</f>
        <v>0</v>
      </c>
      <c r="S39" s="36"/>
      <c r="T39" s="36">
        <f t="shared" ref="T39:T43" si="156">(S39/12*5*$D39*$F39*$G39*$I39*T$11)+(S39/12*7*$E39*$F39*$H39*$I39*T$12)</f>
        <v>0</v>
      </c>
      <c r="U39" s="36">
        <v>0</v>
      </c>
      <c r="V39" s="36">
        <f t="shared" ref="V39:V43" si="157">(U39/12*5*$D39*$F39*$G39*$I39*V$11)+(U39/12*7*$E39*$F39*$H39*$I39*V$12)</f>
        <v>0</v>
      </c>
      <c r="W39" s="36">
        <v>93</v>
      </c>
      <c r="X39" s="36">
        <f t="shared" ref="X39:X43" si="158">(W39/12*5*$D39*$F39*$G39*$I39*X$11)+(W39/12*7*$E39*$F39*$H39*$I39*X$12)</f>
        <v>2903710.0708000003</v>
      </c>
      <c r="Y39" s="36">
        <v>0</v>
      </c>
      <c r="Z39" s="36">
        <f t="shared" ref="Z39:Z43" si="159">(Y39/12*5*$D39*$F39*$G39*$I39*Z$11)+(Y39/12*7*$E39*$F39*$H39*$I39*Z$12)</f>
        <v>0</v>
      </c>
      <c r="AA39" s="36">
        <v>0</v>
      </c>
      <c r="AB39" s="36">
        <f t="shared" ref="AB39:AB43" si="160">(AA39/12*5*$D39*$F39*$G39*$I39*AB$11)+(AA39/12*7*$E39*$F39*$H39*$I39*AB$12)</f>
        <v>0</v>
      </c>
      <c r="AC39" s="36">
        <v>0</v>
      </c>
      <c r="AD39" s="36">
        <f t="shared" ref="AD39:AD43" si="161">(AC39/12*5*$D39*$F39*$G39*$I39*AD$11)+(AC39/12*7*$E39*$F39*$H39*$I39*AD$12)</f>
        <v>0</v>
      </c>
      <c r="AE39" s="36">
        <v>10</v>
      </c>
      <c r="AF39" s="36">
        <f t="shared" ref="AF39:AF43" si="162">(AE39/12*5*$D39*$F39*$G39*$I39*AF$11)+(AE39/12*7*$E39*$F39*$H39*$I39*AF$12)</f>
        <v>312226.88933333335</v>
      </c>
      <c r="AG39" s="36">
        <v>0</v>
      </c>
      <c r="AH39" s="36">
        <f t="shared" ref="AH39:AH43" si="163">(AG39/12*5*$D39*$F39*$G39*$I39*AH$11)+(AG39/12*7*$E39*$F39*$H39*$I39*AH$12)</f>
        <v>0</v>
      </c>
      <c r="AI39" s="36"/>
      <c r="AJ39" s="36">
        <f t="shared" ref="AJ39:AJ43" si="164">(AI39/12*5*$D39*$F39*$G39*$I39*AJ$11)+(AI39/12*7*$E39*$F39*$H39*$I39*AJ$12)</f>
        <v>0</v>
      </c>
      <c r="AK39" s="39">
        <v>0</v>
      </c>
      <c r="AL39" s="36">
        <f t="shared" ref="AL39:AL43" si="165">(AK39/12*5*$D39*$F39*$G39*$I39*AL$11)+(AK39/12*7*$E39*$F39*$H39*$I39*AL$12)</f>
        <v>0</v>
      </c>
      <c r="AM39" s="40">
        <v>32</v>
      </c>
      <c r="AN39" s="36">
        <f t="shared" ref="AN39:AN43" si="166">(AM39/12*5*$D39*$F39*$G39*$J39*AN$11)+(AM39/12*7*$E39*$F39*$H39*$J39*AN$12)</f>
        <v>1154960.801792</v>
      </c>
      <c r="AO39" s="36">
        <v>16</v>
      </c>
      <c r="AP39" s="36">
        <f t="shared" ref="AP39:AP43" si="167">(AO39/12*5*$D39*$F39*$G39*$J39*AP$11)+(AO39/12*7*$E39*$F39*$H39*$J39*AP$12)</f>
        <v>510479.71071999997</v>
      </c>
      <c r="AQ39" s="36">
        <v>79</v>
      </c>
      <c r="AR39" s="36">
        <f t="shared" ref="AR39:AR43" si="168">(AQ39/12*5*$D39*$F39*$G39*$J39*AR$11)+(AQ39/12*7*$E39*$F39*$H39*$J39*AR$12)</f>
        <v>2851309.4794240003</v>
      </c>
      <c r="AS39" s="36">
        <v>0</v>
      </c>
      <c r="AT39" s="36">
        <f t="shared" ref="AT39:AT43" si="169">(AS39/12*5*$D39*$F39*$G39*$J39*AT$11)+(AS39/12*7*$E39*$F39*$H39*$J39*AT$12)</f>
        <v>0</v>
      </c>
      <c r="AU39" s="36"/>
      <c r="AV39" s="36">
        <f t="shared" ref="AV39:AV43" si="170">(AU39/12*5*$D39*$F39*$G39*$I39*AV$11)+(AU39/12*7*$E39*$F39*$H39*$I39*AV$12)</f>
        <v>0</v>
      </c>
      <c r="AW39" s="36"/>
      <c r="AX39" s="36">
        <f t="shared" ref="AX39:AX43" si="171">(AW39/12*5*$D39*$F39*$G39*$I39*AX$11)+(AW39/12*7*$E39*$F39*$H39*$I39*AX$12)</f>
        <v>0</v>
      </c>
      <c r="AY39" s="36">
        <v>8</v>
      </c>
      <c r="AZ39" s="36">
        <f t="shared" ref="AZ39:AZ43" si="172">(AY39/12*5*$D39*$F39*$G39*$J39*AZ$11)+(AY39/12*7*$E39*$F39*$H39*$J39*AZ$12)</f>
        <v>280860.00319999998</v>
      </c>
      <c r="BA39" s="36">
        <v>0</v>
      </c>
      <c r="BB39" s="36">
        <f t="shared" ref="BB39:BB43" si="173">(BA39/12*5*$D39*$F39*$G39*$I39*BB$11)+(BA39/12*7*$E39*$F39*$H39*$I39*BB$12)</f>
        <v>0</v>
      </c>
      <c r="BC39" s="36">
        <v>0</v>
      </c>
      <c r="BD39" s="36">
        <f t="shared" ref="BD39:BD43" si="174">(BC39/12*5*$D39*$F39*$G39*$I39*BD$11)+(BC39/12*7*$E39*$F39*$H39*$I39*BD$12)</f>
        <v>0</v>
      </c>
      <c r="BE39" s="36">
        <v>0</v>
      </c>
      <c r="BF39" s="36">
        <f t="shared" ref="BF39:BF43" si="175">(BE39/12*5*$D39*$F39*$G39*$I39*BF$11)+(BE39/12*7*$E39*$F39*$H39*$I39*BF$12)</f>
        <v>0</v>
      </c>
      <c r="BG39" s="36">
        <v>0</v>
      </c>
      <c r="BH39" s="36">
        <f t="shared" ref="BH39:BH43" si="176">(BG39/12*5*$D39*$F39*$G39*$J39*BH$11)+(BG39/12*7*$E39*$F39*$H39*$J39*BH$12)</f>
        <v>0</v>
      </c>
      <c r="BI39" s="36">
        <v>74</v>
      </c>
      <c r="BJ39" s="36">
        <f t="shared" ref="BJ39:BJ43" si="177">(BI39/12*5*$D39*$F39*$G39*$I39*BJ$11)+(BI39/12*7*$E39*$F39*$H39*$I39*BJ$12)</f>
        <v>2326146.7336800005</v>
      </c>
      <c r="BK39" s="36">
        <v>140</v>
      </c>
      <c r="BL39" s="36">
        <f t="shared" ref="BL39:BL43" si="178">(BK39/12*5*$D39*$F39*$G39*$I39*BL$11)+(BK39/12*7*$E39*$F39*$H39*$I39*BL$12)</f>
        <v>4210794.5898666661</v>
      </c>
      <c r="BM39" s="46">
        <v>10</v>
      </c>
      <c r="BN39" s="36">
        <f t="shared" ref="BN39:BN43" si="179">(BM39/12*5*$D39*$F39*$G39*$J39*BN$11)+(BM39/12*7*$E39*$F39*$H39*$J39*BN$12)</f>
        <v>321083.67200000002</v>
      </c>
      <c r="BO39" s="36">
        <v>27</v>
      </c>
      <c r="BP39" s="36">
        <f t="shared" ref="BP39:BP43" si="180">(BO39/12*5*$D39*$F39*$G39*$J39*BP$11)+(BO39/12*7*$E39*$F39*$H39*$J39*BP$12)</f>
        <v>1076512.3991999999</v>
      </c>
      <c r="BQ39" s="36">
        <v>3</v>
      </c>
      <c r="BR39" s="36">
        <f t="shared" ref="BR39:BR43" si="181">(BQ39/12*5*$D39*$F39*$G39*$I39*BR$11)+(BQ39/12*7*$E39*$F39*$H39*$I39*BR$12)</f>
        <v>80270.918000000005</v>
      </c>
      <c r="BS39" s="36">
        <v>5</v>
      </c>
      <c r="BT39" s="36">
        <f t="shared" ref="BT39:BT43" si="182">(BS39/12*5*$D39*$F39*$G39*$I39*BT$11)+(BS39/12*7*$E39*$F39*$H39*$I39*BT$12)</f>
        <v>110850.31533333335</v>
      </c>
      <c r="BU39" s="36"/>
      <c r="BV39" s="36">
        <f t="shared" ref="BV39:BV43" si="183">(BU39/12*5*$D39*$F39*$G39*$J39*BV$11)+(BU39/12*7*$E39*$F39*$H39*$J39*BV$12)</f>
        <v>0</v>
      </c>
      <c r="BW39" s="36"/>
      <c r="BX39" s="36">
        <f t="shared" ref="BX39:BX43" si="184">(BW39/12*5*$D39*$F39*$G39*$J39*BX$11)+(BW39/12*7*$E39*$F39*$H39*$J39*BX$12)</f>
        <v>0</v>
      </c>
      <c r="BY39" s="36">
        <v>0</v>
      </c>
      <c r="BZ39" s="36">
        <f t="shared" ref="BZ39:BZ43" si="185">(BY39/12*5*$D39*$F39*$G39*$I39*BZ$11)+(BY39/12*7*$E39*$F39*$H39*$I39*BZ$12)</f>
        <v>0</v>
      </c>
      <c r="CA39" s="36">
        <v>2</v>
      </c>
      <c r="CB39" s="36">
        <f t="shared" ref="CB39:CB43" si="186">(CA39/12*5*$D39*$F39*$G39*$J39*CB$11)+(CA39/12*7*$E39*$F39*$H39*$J39*CB$12)</f>
        <v>64216.734400000001</v>
      </c>
      <c r="CC39" s="36">
        <v>0</v>
      </c>
      <c r="CD39" s="36">
        <f t="shared" ref="CD39:CD43" si="187">(CC39/12*5*$D39*$F39*$G39*$I39*CD$11)+(CC39/12*7*$E39*$F39*$H39*$I39*CD$12)</f>
        <v>0</v>
      </c>
      <c r="CE39" s="36">
        <v>3</v>
      </c>
      <c r="CF39" s="36">
        <f t="shared" ref="CF39:CF43" si="188">(CE39/12*5*$D39*$F39*$G39*$I39*CF$11)+(CE39/12*7*$E39*$F39*$H39*$I39*CF$12)</f>
        <v>66510.189199999993</v>
      </c>
      <c r="CG39" s="36">
        <v>3</v>
      </c>
      <c r="CH39" s="36">
        <f t="shared" ref="CH39:CH43" si="189">(CG39/12*5*$D39*$F39*$G39*$I39*CH$11)+(CG39/12*7*$E39*$F39*$H39*$I39*CH$12)</f>
        <v>66510.189199999993</v>
      </c>
      <c r="CI39" s="36">
        <v>14</v>
      </c>
      <c r="CJ39" s="36">
        <f t="shared" ref="CJ39:CJ43" si="190">(CI39/12*5*$D39*$F39*$G39*$I39*CJ$11)+(CI39/12*7*$E39*$F39*$H39*$I39*CJ$12)</f>
        <v>409587.50466666673</v>
      </c>
      <c r="CK39" s="36">
        <v>48</v>
      </c>
      <c r="CL39" s="36">
        <f t="shared" ref="CL39:CN43" si="191">(CK39/12*5*$D39*$F39*$G39*$J39*CL$11)+(CK39/12*7*$E39*$F39*$H39*$J39*CL$12)</f>
        <v>1717376.247552</v>
      </c>
      <c r="CM39" s="36">
        <v>29</v>
      </c>
      <c r="CN39" s="36">
        <f t="shared" si="191"/>
        <v>1192773.690192</v>
      </c>
      <c r="CO39" s="41">
        <v>20</v>
      </c>
      <c r="CP39" s="36">
        <f t="shared" ref="CP39:CP43" si="192">(CO39/12*5*$D39*$F39*$G39*$I39*CP$11)+(CO39/12*7*$E39*$F39*$H39*$I39*CP$12)</f>
        <v>664513.82666666666</v>
      </c>
      <c r="CQ39" s="36">
        <v>4</v>
      </c>
      <c r="CR39" s="36">
        <f t="shared" ref="CR39:CR43" si="193">(CQ39/12*5*$D39*$F39*$G39*$J39*CR$11)+(CQ39/12*7*$E39*$F39*$H39*$J39*CR$12)</f>
        <v>160804.72844800001</v>
      </c>
      <c r="CS39" s="36">
        <v>9</v>
      </c>
      <c r="CT39" s="36">
        <f t="shared" ref="CT39:CT43" si="194">(CS39/12*5*$D39*$F39*$G39*$J39*CT$11)+(CS39/12*7*$E39*$F39*$H39*$J39*CT$12)</f>
        <v>314584.57699199999</v>
      </c>
      <c r="CU39" s="36">
        <v>12</v>
      </c>
      <c r="CV39" s="36">
        <f t="shared" ref="CV39:CV43" si="195">(CU39/12*5*$D39*$F39*$G39*$J39*CV$11)+(CU39/12*7*$E39*$F39*$H39*$J39*CV$12)</f>
        <v>483310.908864</v>
      </c>
      <c r="CW39" s="36">
        <v>15</v>
      </c>
      <c r="CX39" s="36">
        <f t="shared" ref="CX39:CX43" si="196">(CW39/12*5*$D39*$F39*$G39*$J39*CX$11)+(CW39/12*7*$E39*$F39*$H39*$J39*CX$12)</f>
        <v>603017.73168000008</v>
      </c>
      <c r="CY39" s="36">
        <v>28</v>
      </c>
      <c r="CZ39" s="36">
        <f t="shared" ref="CZ39:CZ43" si="197">(CY39/12*5*$D39*$F39*$G39*$J39*CZ$11)+(CY39/12*7*$E39*$F39*$H39*$J39*CZ$12)</f>
        <v>1127725.454016</v>
      </c>
      <c r="DA39" s="36">
        <v>40</v>
      </c>
      <c r="DB39" s="36">
        <f t="shared" ref="DB39:DB43" si="198">(DA39/12*5*$D39*$F39*$G39*$I39*DB$11)+(DA39/12*7*$E39*$F39*$H39*$I39*DB$12)</f>
        <v>1329027.6533333333</v>
      </c>
      <c r="DC39" s="36">
        <v>15</v>
      </c>
      <c r="DD39" s="36">
        <f t="shared" ref="DD39:DD43" si="199">(DC39/12*5*$D39*$F39*$G39*$I39*DD$11)+(DC39/12*7*$E39*$F39*$H39*$I39*DD$12)</f>
        <v>513192.50360000005</v>
      </c>
      <c r="DE39" s="36">
        <v>2</v>
      </c>
      <c r="DF39" s="36">
        <f t="shared" ref="DF39:DF43" si="200">(DE39/12*5*$D39*$F39*$G39*$J39*DF$11)+(DE39/12*7*$E39*$F39*$H39*$J39*DF$12)</f>
        <v>89165.025599999994</v>
      </c>
      <c r="DG39" s="36">
        <v>24</v>
      </c>
      <c r="DH39" s="36">
        <f t="shared" ref="DH39:DH43" si="201">(DG39/12*5*$D39*$F39*$G39*$J39*DH$11)+(DG39/12*7*$E39*$F39*$H39*$J39*DH$12)</f>
        <v>1037698.2604800001</v>
      </c>
      <c r="DI39" s="36">
        <v>3</v>
      </c>
      <c r="DJ39" s="36">
        <f t="shared" ref="DJ39:DJ43" si="202">(DI39/12*5*$D39*$F39*$G39*$K39*DJ$11)+(DI39/12*7*$E39*$F39*$H39*$K39*DJ$12)</f>
        <v>177533.93489999999</v>
      </c>
      <c r="DK39" s="36">
        <v>11</v>
      </c>
      <c r="DL39" s="36">
        <f t="shared" si="152"/>
        <v>703615.57317333343</v>
      </c>
      <c r="DM39" s="36"/>
      <c r="DN39" s="36">
        <f t="shared" si="55"/>
        <v>0</v>
      </c>
      <c r="DO39" s="36">
        <f t="shared" ref="DO39:DP43" si="203">SUM(M39,O39,Q39,S39,U39,W39,Y39,AA39,AC39,AE39,AG39,AI39,AK39,AM39,AO39,AQ39,AS39,AU39,AW39,AY39,BA39,BC39,BE39,BG39,BI39,BK39,BM39,BO39,BQ39,BS39,BU39,BW39,BY39,CA39,CC39,CE39,CG39,CI39,CK39,CM39,CO39,CQ39,CS39,CU39,CW39,CY39,DA39,DC39,DE39,DG39,DI39,DK39,DM39)</f>
        <v>790</v>
      </c>
      <c r="DP39" s="36">
        <f t="shared" si="203"/>
        <v>27203819.894580003</v>
      </c>
      <c r="DQ39" s="47">
        <f t="shared" si="57"/>
        <v>790</v>
      </c>
      <c r="DR39" s="80">
        <f t="shared" si="2"/>
        <v>1</v>
      </c>
    </row>
    <row r="40" spans="1:122" ht="15.75" customHeight="1" x14ac:dyDescent="0.25">
      <c r="A40" s="43"/>
      <c r="B40" s="44">
        <v>23</v>
      </c>
      <c r="C40" s="31" t="s">
        <v>165</v>
      </c>
      <c r="D40" s="32">
        <f t="shared" si="58"/>
        <v>19063</v>
      </c>
      <c r="E40" s="33">
        <v>18530</v>
      </c>
      <c r="F40" s="45">
        <v>1.49</v>
      </c>
      <c r="G40" s="35">
        <v>1</v>
      </c>
      <c r="H40" s="35">
        <v>1</v>
      </c>
      <c r="I40" s="32">
        <v>1.4</v>
      </c>
      <c r="J40" s="32">
        <v>1.68</v>
      </c>
      <c r="K40" s="32">
        <v>2.23</v>
      </c>
      <c r="L40" s="32">
        <v>2.57</v>
      </c>
      <c r="M40" s="36">
        <v>2</v>
      </c>
      <c r="N40" s="36">
        <f t="shared" si="102"/>
        <v>83074.654483333332</v>
      </c>
      <c r="O40" s="36">
        <v>0</v>
      </c>
      <c r="P40" s="36">
        <f t="shared" si="103"/>
        <v>0</v>
      </c>
      <c r="Q40" s="36"/>
      <c r="R40" s="36">
        <f t="shared" si="155"/>
        <v>0</v>
      </c>
      <c r="S40" s="36"/>
      <c r="T40" s="36">
        <f t="shared" si="156"/>
        <v>0</v>
      </c>
      <c r="U40" s="36"/>
      <c r="V40" s="36">
        <f t="shared" si="157"/>
        <v>0</v>
      </c>
      <c r="W40" s="36">
        <v>0</v>
      </c>
      <c r="X40" s="36">
        <f t="shared" si="158"/>
        <v>0</v>
      </c>
      <c r="Y40" s="36"/>
      <c r="Z40" s="36">
        <f t="shared" si="159"/>
        <v>0</v>
      </c>
      <c r="AA40" s="36"/>
      <c r="AB40" s="36">
        <f t="shared" si="160"/>
        <v>0</v>
      </c>
      <c r="AC40" s="36">
        <v>0</v>
      </c>
      <c r="AD40" s="36">
        <f t="shared" si="161"/>
        <v>0</v>
      </c>
      <c r="AE40" s="36">
        <v>1</v>
      </c>
      <c r="AF40" s="36">
        <f t="shared" si="162"/>
        <v>41537.327241666666</v>
      </c>
      <c r="AG40" s="36"/>
      <c r="AH40" s="36">
        <f t="shared" si="163"/>
        <v>0</v>
      </c>
      <c r="AI40" s="36"/>
      <c r="AJ40" s="36">
        <f t="shared" si="164"/>
        <v>0</v>
      </c>
      <c r="AK40" s="39">
        <v>0</v>
      </c>
      <c r="AL40" s="36">
        <f t="shared" si="165"/>
        <v>0</v>
      </c>
      <c r="AM40" s="40">
        <v>0</v>
      </c>
      <c r="AN40" s="36">
        <f t="shared" si="166"/>
        <v>0</v>
      </c>
      <c r="AO40" s="36"/>
      <c r="AP40" s="36">
        <f t="shared" si="167"/>
        <v>0</v>
      </c>
      <c r="AQ40" s="36"/>
      <c r="AR40" s="36">
        <f t="shared" si="168"/>
        <v>0</v>
      </c>
      <c r="AS40" s="36"/>
      <c r="AT40" s="36">
        <f t="shared" si="169"/>
        <v>0</v>
      </c>
      <c r="AU40" s="36"/>
      <c r="AV40" s="36">
        <f t="shared" si="170"/>
        <v>0</v>
      </c>
      <c r="AW40" s="36"/>
      <c r="AX40" s="36">
        <f t="shared" si="171"/>
        <v>0</v>
      </c>
      <c r="AY40" s="36"/>
      <c r="AZ40" s="36">
        <f t="shared" si="172"/>
        <v>0</v>
      </c>
      <c r="BA40" s="36"/>
      <c r="BB40" s="36">
        <f t="shared" si="173"/>
        <v>0</v>
      </c>
      <c r="BC40" s="36"/>
      <c r="BD40" s="36">
        <f t="shared" si="174"/>
        <v>0</v>
      </c>
      <c r="BE40" s="36"/>
      <c r="BF40" s="36">
        <f t="shared" si="175"/>
        <v>0</v>
      </c>
      <c r="BG40" s="36"/>
      <c r="BH40" s="36">
        <f t="shared" si="176"/>
        <v>0</v>
      </c>
      <c r="BI40" s="36"/>
      <c r="BJ40" s="36">
        <f t="shared" si="177"/>
        <v>0</v>
      </c>
      <c r="BK40" s="36"/>
      <c r="BL40" s="36">
        <f t="shared" si="178"/>
        <v>0</v>
      </c>
      <c r="BM40" s="46"/>
      <c r="BN40" s="36">
        <f t="shared" si="179"/>
        <v>0</v>
      </c>
      <c r="BO40" s="36">
        <v>3</v>
      </c>
      <c r="BP40" s="36">
        <f t="shared" si="180"/>
        <v>159127.32884999999</v>
      </c>
      <c r="BQ40" s="36"/>
      <c r="BR40" s="36">
        <f t="shared" si="181"/>
        <v>0</v>
      </c>
      <c r="BS40" s="36"/>
      <c r="BT40" s="36">
        <f t="shared" si="182"/>
        <v>0</v>
      </c>
      <c r="BU40" s="36"/>
      <c r="BV40" s="36">
        <f t="shared" si="183"/>
        <v>0</v>
      </c>
      <c r="BW40" s="36"/>
      <c r="BX40" s="36">
        <f t="shared" si="184"/>
        <v>0</v>
      </c>
      <c r="BY40" s="36"/>
      <c r="BZ40" s="36">
        <f t="shared" si="185"/>
        <v>0</v>
      </c>
      <c r="CA40" s="36"/>
      <c r="CB40" s="36">
        <f t="shared" si="186"/>
        <v>0</v>
      </c>
      <c r="CC40" s="36"/>
      <c r="CD40" s="36">
        <f t="shared" si="187"/>
        <v>0</v>
      </c>
      <c r="CE40" s="36"/>
      <c r="CF40" s="36">
        <f t="shared" si="188"/>
        <v>0</v>
      </c>
      <c r="CG40" s="36"/>
      <c r="CH40" s="36">
        <f t="shared" si="189"/>
        <v>0</v>
      </c>
      <c r="CI40" s="36"/>
      <c r="CJ40" s="36">
        <f t="shared" si="190"/>
        <v>0</v>
      </c>
      <c r="CK40" s="36"/>
      <c r="CL40" s="36">
        <f t="shared" si="191"/>
        <v>0</v>
      </c>
      <c r="CM40" s="36"/>
      <c r="CN40" s="36">
        <f t="shared" si="191"/>
        <v>0</v>
      </c>
      <c r="CO40" s="41"/>
      <c r="CP40" s="36">
        <f t="shared" si="192"/>
        <v>0</v>
      </c>
      <c r="CQ40" s="36"/>
      <c r="CR40" s="36">
        <f t="shared" si="193"/>
        <v>0</v>
      </c>
      <c r="CS40" s="36"/>
      <c r="CT40" s="36">
        <f t="shared" si="194"/>
        <v>0</v>
      </c>
      <c r="CU40" s="36"/>
      <c r="CV40" s="36">
        <f t="shared" si="195"/>
        <v>0</v>
      </c>
      <c r="CW40" s="36"/>
      <c r="CX40" s="36">
        <f t="shared" si="196"/>
        <v>0</v>
      </c>
      <c r="CY40" s="36">
        <v>1</v>
      </c>
      <c r="CZ40" s="36">
        <f t="shared" si="197"/>
        <v>53581.343318999992</v>
      </c>
      <c r="DA40" s="36">
        <v>6</v>
      </c>
      <c r="DB40" s="36">
        <f t="shared" si="198"/>
        <v>265212.21474999998</v>
      </c>
      <c r="DC40" s="36"/>
      <c r="DD40" s="36">
        <f t="shared" si="199"/>
        <v>0</v>
      </c>
      <c r="DE40" s="36"/>
      <c r="DF40" s="36">
        <f t="shared" si="200"/>
        <v>0</v>
      </c>
      <c r="DG40" s="36"/>
      <c r="DH40" s="36">
        <f t="shared" si="201"/>
        <v>0</v>
      </c>
      <c r="DI40" s="36"/>
      <c r="DJ40" s="36">
        <f t="shared" si="202"/>
        <v>0</v>
      </c>
      <c r="DK40" s="36"/>
      <c r="DL40" s="36">
        <f t="shared" si="152"/>
        <v>0</v>
      </c>
      <c r="DM40" s="36"/>
      <c r="DN40" s="36">
        <f t="shared" si="55"/>
        <v>0</v>
      </c>
      <c r="DO40" s="36">
        <f t="shared" si="203"/>
        <v>13</v>
      </c>
      <c r="DP40" s="36">
        <f t="shared" si="203"/>
        <v>602532.86864400003</v>
      </c>
      <c r="DQ40" s="47">
        <f t="shared" si="57"/>
        <v>13</v>
      </c>
      <c r="DR40" s="80">
        <f t="shared" si="2"/>
        <v>1</v>
      </c>
    </row>
    <row r="41" spans="1:122" ht="15.75" customHeight="1" x14ac:dyDescent="0.25">
      <c r="A41" s="43"/>
      <c r="B41" s="44">
        <v>24</v>
      </c>
      <c r="C41" s="31" t="s">
        <v>166</v>
      </c>
      <c r="D41" s="32">
        <f t="shared" si="58"/>
        <v>19063</v>
      </c>
      <c r="E41" s="33">
        <v>18530</v>
      </c>
      <c r="F41" s="45">
        <v>5.32</v>
      </c>
      <c r="G41" s="35">
        <v>1</v>
      </c>
      <c r="H41" s="35">
        <v>1</v>
      </c>
      <c r="I41" s="32">
        <v>1.4</v>
      </c>
      <c r="J41" s="32">
        <v>1.68</v>
      </c>
      <c r="K41" s="32">
        <v>2.23</v>
      </c>
      <c r="L41" s="32">
        <v>2.57</v>
      </c>
      <c r="M41" s="36">
        <v>29</v>
      </c>
      <c r="N41" s="36">
        <f t="shared" si="102"/>
        <v>4300925.4005666664</v>
      </c>
      <c r="O41" s="36">
        <v>0</v>
      </c>
      <c r="P41" s="36">
        <f t="shared" si="103"/>
        <v>0</v>
      </c>
      <c r="Q41" s="36"/>
      <c r="R41" s="36">
        <f t="shared" si="155"/>
        <v>0</v>
      </c>
      <c r="S41" s="36"/>
      <c r="T41" s="36">
        <f t="shared" si="156"/>
        <v>0</v>
      </c>
      <c r="U41" s="36"/>
      <c r="V41" s="36">
        <f t="shared" si="157"/>
        <v>0</v>
      </c>
      <c r="W41" s="36"/>
      <c r="X41" s="36">
        <f t="shared" si="158"/>
        <v>0</v>
      </c>
      <c r="Y41" s="36"/>
      <c r="Z41" s="36">
        <f t="shared" si="159"/>
        <v>0</v>
      </c>
      <c r="AA41" s="36"/>
      <c r="AB41" s="36">
        <f t="shared" si="160"/>
        <v>0</v>
      </c>
      <c r="AC41" s="36">
        <v>0</v>
      </c>
      <c r="AD41" s="36">
        <f t="shared" si="161"/>
        <v>0</v>
      </c>
      <c r="AE41" s="36">
        <v>14</v>
      </c>
      <c r="AF41" s="36">
        <f t="shared" si="162"/>
        <v>2076308.8140666669</v>
      </c>
      <c r="AG41" s="36"/>
      <c r="AH41" s="36">
        <f t="shared" si="163"/>
        <v>0</v>
      </c>
      <c r="AI41" s="36"/>
      <c r="AJ41" s="36">
        <f t="shared" si="164"/>
        <v>0</v>
      </c>
      <c r="AK41" s="39">
        <v>0</v>
      </c>
      <c r="AL41" s="36">
        <f t="shared" si="165"/>
        <v>0</v>
      </c>
      <c r="AM41" s="40">
        <v>0</v>
      </c>
      <c r="AN41" s="36">
        <f t="shared" si="166"/>
        <v>0</v>
      </c>
      <c r="AO41" s="36"/>
      <c r="AP41" s="36">
        <f t="shared" si="167"/>
        <v>0</v>
      </c>
      <c r="AQ41" s="36">
        <v>14</v>
      </c>
      <c r="AR41" s="36">
        <f t="shared" si="168"/>
        <v>2400152.916224</v>
      </c>
      <c r="AS41" s="36"/>
      <c r="AT41" s="36">
        <f t="shared" si="169"/>
        <v>0</v>
      </c>
      <c r="AU41" s="36"/>
      <c r="AV41" s="36">
        <f t="shared" si="170"/>
        <v>0</v>
      </c>
      <c r="AW41" s="36"/>
      <c r="AX41" s="36">
        <f t="shared" si="171"/>
        <v>0</v>
      </c>
      <c r="AY41" s="36"/>
      <c r="AZ41" s="36">
        <f t="shared" si="172"/>
        <v>0</v>
      </c>
      <c r="BA41" s="36"/>
      <c r="BB41" s="36">
        <f t="shared" si="173"/>
        <v>0</v>
      </c>
      <c r="BC41" s="36"/>
      <c r="BD41" s="36">
        <f t="shared" si="174"/>
        <v>0</v>
      </c>
      <c r="BE41" s="36"/>
      <c r="BF41" s="36">
        <f t="shared" si="175"/>
        <v>0</v>
      </c>
      <c r="BG41" s="36"/>
      <c r="BH41" s="36">
        <f t="shared" si="176"/>
        <v>0</v>
      </c>
      <c r="BI41" s="36"/>
      <c r="BJ41" s="36">
        <f t="shared" si="177"/>
        <v>0</v>
      </c>
      <c r="BK41" s="36"/>
      <c r="BL41" s="36">
        <f t="shared" si="178"/>
        <v>0</v>
      </c>
      <c r="BM41" s="46"/>
      <c r="BN41" s="36">
        <f t="shared" si="179"/>
        <v>0</v>
      </c>
      <c r="BO41" s="36">
        <v>0</v>
      </c>
      <c r="BP41" s="36">
        <f t="shared" si="180"/>
        <v>0</v>
      </c>
      <c r="BQ41" s="36"/>
      <c r="BR41" s="36">
        <f t="shared" si="181"/>
        <v>0</v>
      </c>
      <c r="BS41" s="36"/>
      <c r="BT41" s="36">
        <f t="shared" si="182"/>
        <v>0</v>
      </c>
      <c r="BU41" s="36"/>
      <c r="BV41" s="36">
        <f t="shared" si="183"/>
        <v>0</v>
      </c>
      <c r="BW41" s="36"/>
      <c r="BX41" s="36">
        <f t="shared" si="184"/>
        <v>0</v>
      </c>
      <c r="BY41" s="36"/>
      <c r="BZ41" s="36">
        <f t="shared" si="185"/>
        <v>0</v>
      </c>
      <c r="CA41" s="36"/>
      <c r="CB41" s="36">
        <f t="shared" si="186"/>
        <v>0</v>
      </c>
      <c r="CC41" s="36"/>
      <c r="CD41" s="36">
        <f t="shared" si="187"/>
        <v>0</v>
      </c>
      <c r="CE41" s="36"/>
      <c r="CF41" s="36">
        <f t="shared" si="188"/>
        <v>0</v>
      </c>
      <c r="CG41" s="36"/>
      <c r="CH41" s="36">
        <f t="shared" si="189"/>
        <v>0</v>
      </c>
      <c r="CI41" s="36"/>
      <c r="CJ41" s="36">
        <f t="shared" si="190"/>
        <v>0</v>
      </c>
      <c r="CK41" s="36">
        <v>1</v>
      </c>
      <c r="CL41" s="36">
        <f t="shared" si="191"/>
        <v>169948.69116400002</v>
      </c>
      <c r="CM41" s="36"/>
      <c r="CN41" s="36">
        <f t="shared" si="191"/>
        <v>0</v>
      </c>
      <c r="CO41" s="41"/>
      <c r="CP41" s="36">
        <f t="shared" si="192"/>
        <v>0</v>
      </c>
      <c r="CQ41" s="36"/>
      <c r="CR41" s="36">
        <f t="shared" si="193"/>
        <v>0</v>
      </c>
      <c r="CS41" s="36"/>
      <c r="CT41" s="36">
        <f t="shared" si="194"/>
        <v>0</v>
      </c>
      <c r="CU41" s="36"/>
      <c r="CV41" s="36">
        <f t="shared" si="195"/>
        <v>0</v>
      </c>
      <c r="CW41" s="36"/>
      <c r="CX41" s="36">
        <f t="shared" si="196"/>
        <v>0</v>
      </c>
      <c r="CY41" s="36"/>
      <c r="CZ41" s="36">
        <f t="shared" si="197"/>
        <v>0</v>
      </c>
      <c r="DA41" s="36"/>
      <c r="DB41" s="36">
        <f t="shared" si="198"/>
        <v>0</v>
      </c>
      <c r="DC41" s="36"/>
      <c r="DD41" s="36">
        <f t="shared" si="199"/>
        <v>0</v>
      </c>
      <c r="DE41" s="36"/>
      <c r="DF41" s="36">
        <f t="shared" si="200"/>
        <v>0</v>
      </c>
      <c r="DG41" s="36">
        <v>10</v>
      </c>
      <c r="DH41" s="36">
        <f t="shared" si="201"/>
        <v>2053777.8072000002</v>
      </c>
      <c r="DI41" s="36"/>
      <c r="DJ41" s="36">
        <f t="shared" si="202"/>
        <v>0</v>
      </c>
      <c r="DK41" s="36"/>
      <c r="DL41" s="36">
        <f t="shared" si="152"/>
        <v>0</v>
      </c>
      <c r="DM41" s="36"/>
      <c r="DN41" s="36">
        <f t="shared" si="55"/>
        <v>0</v>
      </c>
      <c r="DO41" s="36">
        <f t="shared" si="203"/>
        <v>68</v>
      </c>
      <c r="DP41" s="36">
        <f t="shared" si="203"/>
        <v>11001113.629221333</v>
      </c>
      <c r="DQ41" s="47">
        <f t="shared" si="57"/>
        <v>68</v>
      </c>
      <c r="DR41" s="80">
        <f t="shared" si="2"/>
        <v>1</v>
      </c>
    </row>
    <row r="42" spans="1:122" ht="15.75" customHeight="1" x14ac:dyDescent="0.25">
      <c r="A42" s="43"/>
      <c r="B42" s="44">
        <v>25</v>
      </c>
      <c r="C42" s="31" t="s">
        <v>167</v>
      </c>
      <c r="D42" s="32">
        <f t="shared" si="58"/>
        <v>19063</v>
      </c>
      <c r="E42" s="33">
        <v>18530</v>
      </c>
      <c r="F42" s="45">
        <v>1.04</v>
      </c>
      <c r="G42" s="35">
        <v>1</v>
      </c>
      <c r="H42" s="35">
        <v>1</v>
      </c>
      <c r="I42" s="32">
        <v>1.4</v>
      </c>
      <c r="J42" s="32">
        <v>1.68</v>
      </c>
      <c r="K42" s="32">
        <v>2.23</v>
      </c>
      <c r="L42" s="32">
        <v>2.57</v>
      </c>
      <c r="M42" s="36">
        <v>9</v>
      </c>
      <c r="N42" s="36">
        <f t="shared" si="102"/>
        <v>260932.47180000003</v>
      </c>
      <c r="O42" s="36">
        <v>0</v>
      </c>
      <c r="P42" s="36">
        <f t="shared" si="103"/>
        <v>0</v>
      </c>
      <c r="Q42" s="36">
        <v>0</v>
      </c>
      <c r="R42" s="36">
        <f t="shared" si="155"/>
        <v>0</v>
      </c>
      <c r="S42" s="36"/>
      <c r="T42" s="36">
        <f t="shared" si="156"/>
        <v>0</v>
      </c>
      <c r="U42" s="36">
        <v>0</v>
      </c>
      <c r="V42" s="36">
        <f t="shared" si="157"/>
        <v>0</v>
      </c>
      <c r="W42" s="36">
        <v>2</v>
      </c>
      <c r="X42" s="36">
        <f t="shared" si="158"/>
        <v>57984.993733333329</v>
      </c>
      <c r="Y42" s="36">
        <v>0</v>
      </c>
      <c r="Z42" s="36">
        <f t="shared" si="159"/>
        <v>0</v>
      </c>
      <c r="AA42" s="36">
        <v>0</v>
      </c>
      <c r="AB42" s="36">
        <f t="shared" si="160"/>
        <v>0</v>
      </c>
      <c r="AC42" s="36">
        <v>0</v>
      </c>
      <c r="AD42" s="36">
        <f t="shared" si="161"/>
        <v>0</v>
      </c>
      <c r="AE42" s="36">
        <v>59</v>
      </c>
      <c r="AF42" s="36">
        <f t="shared" si="162"/>
        <v>1710557.3151333334</v>
      </c>
      <c r="AG42" s="36">
        <v>0</v>
      </c>
      <c r="AH42" s="36">
        <f t="shared" si="163"/>
        <v>0</v>
      </c>
      <c r="AI42" s="36"/>
      <c r="AJ42" s="36">
        <f t="shared" si="164"/>
        <v>0</v>
      </c>
      <c r="AK42" s="39">
        <v>0</v>
      </c>
      <c r="AL42" s="36">
        <f t="shared" si="165"/>
        <v>0</v>
      </c>
      <c r="AM42" s="40">
        <v>5</v>
      </c>
      <c r="AN42" s="36">
        <f t="shared" si="166"/>
        <v>167572.43776</v>
      </c>
      <c r="AO42" s="36">
        <v>0</v>
      </c>
      <c r="AP42" s="36">
        <f t="shared" si="167"/>
        <v>0</v>
      </c>
      <c r="AQ42" s="36">
        <v>13</v>
      </c>
      <c r="AR42" s="36">
        <f t="shared" si="168"/>
        <v>435688.33817599993</v>
      </c>
      <c r="AS42" s="36">
        <v>0</v>
      </c>
      <c r="AT42" s="36">
        <f t="shared" si="169"/>
        <v>0</v>
      </c>
      <c r="AU42" s="36"/>
      <c r="AV42" s="36">
        <f t="shared" si="170"/>
        <v>0</v>
      </c>
      <c r="AW42" s="36"/>
      <c r="AX42" s="36">
        <f t="shared" si="171"/>
        <v>0</v>
      </c>
      <c r="AY42" s="36">
        <v>0</v>
      </c>
      <c r="AZ42" s="36">
        <f t="shared" si="172"/>
        <v>0</v>
      </c>
      <c r="BA42" s="36">
        <v>0</v>
      </c>
      <c r="BB42" s="36">
        <f t="shared" si="173"/>
        <v>0</v>
      </c>
      <c r="BC42" s="36">
        <v>0</v>
      </c>
      <c r="BD42" s="36">
        <f t="shared" si="174"/>
        <v>0</v>
      </c>
      <c r="BE42" s="36">
        <v>0</v>
      </c>
      <c r="BF42" s="36">
        <f t="shared" si="175"/>
        <v>0</v>
      </c>
      <c r="BG42" s="36">
        <v>0</v>
      </c>
      <c r="BH42" s="36">
        <f t="shared" si="176"/>
        <v>0</v>
      </c>
      <c r="BI42" s="36"/>
      <c r="BJ42" s="36">
        <f t="shared" si="177"/>
        <v>0</v>
      </c>
      <c r="BK42" s="36">
        <v>2</v>
      </c>
      <c r="BL42" s="36">
        <f t="shared" si="178"/>
        <v>55857.479253333331</v>
      </c>
      <c r="BM42" s="46">
        <v>2</v>
      </c>
      <c r="BN42" s="36">
        <f t="shared" si="179"/>
        <v>59629.824800000002</v>
      </c>
      <c r="BO42" s="36">
        <v>12</v>
      </c>
      <c r="BP42" s="36">
        <f t="shared" si="180"/>
        <v>444274.9584</v>
      </c>
      <c r="BQ42" s="36"/>
      <c r="BR42" s="36">
        <f t="shared" si="181"/>
        <v>0</v>
      </c>
      <c r="BS42" s="36">
        <v>0</v>
      </c>
      <c r="BT42" s="36">
        <f t="shared" si="182"/>
        <v>0</v>
      </c>
      <c r="BU42" s="36">
        <v>0</v>
      </c>
      <c r="BV42" s="36">
        <f t="shared" si="183"/>
        <v>0</v>
      </c>
      <c r="BW42" s="36"/>
      <c r="BX42" s="36">
        <f t="shared" si="184"/>
        <v>0</v>
      </c>
      <c r="BY42" s="36">
        <v>0</v>
      </c>
      <c r="BZ42" s="36">
        <f t="shared" si="185"/>
        <v>0</v>
      </c>
      <c r="CA42" s="36">
        <v>0</v>
      </c>
      <c r="CB42" s="36">
        <f t="shared" si="186"/>
        <v>0</v>
      </c>
      <c r="CC42" s="36">
        <v>0</v>
      </c>
      <c r="CD42" s="36">
        <f t="shared" si="187"/>
        <v>0</v>
      </c>
      <c r="CE42" s="36"/>
      <c r="CF42" s="36">
        <f t="shared" si="188"/>
        <v>0</v>
      </c>
      <c r="CG42" s="36"/>
      <c r="CH42" s="36">
        <f t="shared" si="189"/>
        <v>0</v>
      </c>
      <c r="CI42" s="36">
        <v>1</v>
      </c>
      <c r="CJ42" s="36">
        <f t="shared" si="190"/>
        <v>27166.518166666665</v>
      </c>
      <c r="CK42" s="36">
        <v>4</v>
      </c>
      <c r="CL42" s="36">
        <f t="shared" si="191"/>
        <v>132892.20963200001</v>
      </c>
      <c r="CM42" s="36"/>
      <c r="CN42" s="36">
        <f t="shared" si="191"/>
        <v>0</v>
      </c>
      <c r="CO42" s="41"/>
      <c r="CP42" s="36">
        <f t="shared" si="192"/>
        <v>0</v>
      </c>
      <c r="CQ42" s="36">
        <v>2</v>
      </c>
      <c r="CR42" s="36">
        <f t="shared" si="193"/>
        <v>74659.338208000001</v>
      </c>
      <c r="CS42" s="36"/>
      <c r="CT42" s="36">
        <f t="shared" si="194"/>
        <v>0</v>
      </c>
      <c r="CU42" s="36">
        <v>3</v>
      </c>
      <c r="CV42" s="36">
        <f t="shared" si="195"/>
        <v>112197.17527199999</v>
      </c>
      <c r="CW42" s="36"/>
      <c r="CX42" s="36">
        <f t="shared" si="196"/>
        <v>0</v>
      </c>
      <c r="CY42" s="36"/>
      <c r="CZ42" s="36">
        <f t="shared" si="197"/>
        <v>0</v>
      </c>
      <c r="DA42" s="36">
        <v>9</v>
      </c>
      <c r="DB42" s="36">
        <f t="shared" si="198"/>
        <v>277671.84899999999</v>
      </c>
      <c r="DC42" s="36"/>
      <c r="DD42" s="36">
        <f t="shared" si="199"/>
        <v>0</v>
      </c>
      <c r="DE42" s="36"/>
      <c r="DF42" s="36">
        <f t="shared" si="200"/>
        <v>0</v>
      </c>
      <c r="DG42" s="36"/>
      <c r="DH42" s="36">
        <f t="shared" si="201"/>
        <v>0</v>
      </c>
      <c r="DI42" s="36"/>
      <c r="DJ42" s="36">
        <f t="shared" si="202"/>
        <v>0</v>
      </c>
      <c r="DK42" s="36"/>
      <c r="DL42" s="36">
        <f t="shared" si="152"/>
        <v>0</v>
      </c>
      <c r="DM42" s="36"/>
      <c r="DN42" s="36">
        <f t="shared" si="55"/>
        <v>0</v>
      </c>
      <c r="DO42" s="36">
        <f t="shared" si="203"/>
        <v>123</v>
      </c>
      <c r="DP42" s="36">
        <f t="shared" si="203"/>
        <v>3817084.909334667</v>
      </c>
      <c r="DQ42" s="47">
        <f t="shared" si="57"/>
        <v>123</v>
      </c>
      <c r="DR42" s="80">
        <f t="shared" si="2"/>
        <v>1</v>
      </c>
    </row>
    <row r="43" spans="1:122" ht="33.75" customHeight="1" x14ac:dyDescent="0.25">
      <c r="A43" s="43"/>
      <c r="B43" s="44">
        <v>26</v>
      </c>
      <c r="C43" s="31" t="s">
        <v>168</v>
      </c>
      <c r="D43" s="32">
        <f t="shared" si="58"/>
        <v>19063</v>
      </c>
      <c r="E43" s="33">
        <v>18530</v>
      </c>
      <c r="F43" s="45">
        <v>1.0900000000000001</v>
      </c>
      <c r="G43" s="35">
        <v>1</v>
      </c>
      <c r="H43" s="35">
        <v>1</v>
      </c>
      <c r="I43" s="32">
        <v>1.4</v>
      </c>
      <c r="J43" s="32">
        <v>1.68</v>
      </c>
      <c r="K43" s="32">
        <v>2.23</v>
      </c>
      <c r="L43" s="32">
        <v>2.57</v>
      </c>
      <c r="M43" s="36">
        <v>8</v>
      </c>
      <c r="N43" s="36">
        <f t="shared" si="102"/>
        <v>243090.9352666667</v>
      </c>
      <c r="O43" s="36">
        <v>0</v>
      </c>
      <c r="P43" s="36">
        <f t="shared" si="103"/>
        <v>0</v>
      </c>
      <c r="Q43" s="36">
        <v>0</v>
      </c>
      <c r="R43" s="36">
        <f t="shared" si="155"/>
        <v>0</v>
      </c>
      <c r="S43" s="36"/>
      <c r="T43" s="36">
        <f t="shared" si="156"/>
        <v>0</v>
      </c>
      <c r="U43" s="36"/>
      <c r="V43" s="36">
        <f t="shared" si="157"/>
        <v>0</v>
      </c>
      <c r="W43" s="36">
        <v>2</v>
      </c>
      <c r="X43" s="36">
        <f t="shared" si="158"/>
        <v>60772.733816666674</v>
      </c>
      <c r="Y43" s="36">
        <v>0</v>
      </c>
      <c r="Z43" s="36">
        <f t="shared" si="159"/>
        <v>0</v>
      </c>
      <c r="AA43" s="36">
        <v>0</v>
      </c>
      <c r="AB43" s="36">
        <f t="shared" si="160"/>
        <v>0</v>
      </c>
      <c r="AC43" s="36">
        <v>0</v>
      </c>
      <c r="AD43" s="36">
        <f t="shared" si="161"/>
        <v>0</v>
      </c>
      <c r="AE43" s="36"/>
      <c r="AF43" s="36">
        <f t="shared" si="162"/>
        <v>0</v>
      </c>
      <c r="AG43" s="36">
        <v>0</v>
      </c>
      <c r="AH43" s="36">
        <f t="shared" si="163"/>
        <v>0</v>
      </c>
      <c r="AI43" s="36"/>
      <c r="AJ43" s="36">
        <f t="shared" si="164"/>
        <v>0</v>
      </c>
      <c r="AK43" s="39">
        <v>0</v>
      </c>
      <c r="AL43" s="36">
        <f t="shared" si="165"/>
        <v>0</v>
      </c>
      <c r="AM43" s="40">
        <v>0</v>
      </c>
      <c r="AN43" s="36">
        <f t="shared" si="166"/>
        <v>0</v>
      </c>
      <c r="AO43" s="36">
        <v>0</v>
      </c>
      <c r="AP43" s="36">
        <f t="shared" si="167"/>
        <v>0</v>
      </c>
      <c r="AQ43" s="36">
        <v>9</v>
      </c>
      <c r="AR43" s="36">
        <f t="shared" si="168"/>
        <v>316131.84892800002</v>
      </c>
      <c r="AS43" s="36">
        <v>0</v>
      </c>
      <c r="AT43" s="36">
        <f t="shared" si="169"/>
        <v>0</v>
      </c>
      <c r="AU43" s="36"/>
      <c r="AV43" s="36">
        <f t="shared" si="170"/>
        <v>0</v>
      </c>
      <c r="AW43" s="36"/>
      <c r="AX43" s="36">
        <f t="shared" si="171"/>
        <v>0</v>
      </c>
      <c r="AY43" s="36">
        <v>0</v>
      </c>
      <c r="AZ43" s="36">
        <f t="shared" si="172"/>
        <v>0</v>
      </c>
      <c r="BA43" s="36">
        <v>0</v>
      </c>
      <c r="BB43" s="36">
        <f t="shared" si="173"/>
        <v>0</v>
      </c>
      <c r="BC43" s="36">
        <v>0</v>
      </c>
      <c r="BD43" s="36">
        <f t="shared" si="174"/>
        <v>0</v>
      </c>
      <c r="BE43" s="36">
        <v>0</v>
      </c>
      <c r="BF43" s="36">
        <f t="shared" si="175"/>
        <v>0</v>
      </c>
      <c r="BG43" s="36">
        <v>0</v>
      </c>
      <c r="BH43" s="36">
        <f t="shared" si="176"/>
        <v>0</v>
      </c>
      <c r="BI43" s="36">
        <v>0</v>
      </c>
      <c r="BJ43" s="36">
        <f t="shared" si="177"/>
        <v>0</v>
      </c>
      <c r="BK43" s="36">
        <v>2</v>
      </c>
      <c r="BL43" s="36">
        <f t="shared" si="178"/>
        <v>58542.93498666666</v>
      </c>
      <c r="BM43" s="46"/>
      <c r="BN43" s="36">
        <f t="shared" si="179"/>
        <v>0</v>
      </c>
      <c r="BO43" s="36">
        <v>6</v>
      </c>
      <c r="BP43" s="36">
        <f t="shared" si="180"/>
        <v>232817.16569999998</v>
      </c>
      <c r="BQ43" s="36">
        <v>0</v>
      </c>
      <c r="BR43" s="36">
        <f t="shared" si="181"/>
        <v>0</v>
      </c>
      <c r="BS43" s="36">
        <v>0</v>
      </c>
      <c r="BT43" s="36">
        <f t="shared" si="182"/>
        <v>0</v>
      </c>
      <c r="BU43" s="36">
        <v>0</v>
      </c>
      <c r="BV43" s="36">
        <f t="shared" si="183"/>
        <v>0</v>
      </c>
      <c r="BW43" s="36"/>
      <c r="BX43" s="36">
        <f t="shared" si="184"/>
        <v>0</v>
      </c>
      <c r="BY43" s="36">
        <v>0</v>
      </c>
      <c r="BZ43" s="36">
        <f t="shared" si="185"/>
        <v>0</v>
      </c>
      <c r="CA43" s="36">
        <v>0</v>
      </c>
      <c r="CB43" s="36">
        <f t="shared" si="186"/>
        <v>0</v>
      </c>
      <c r="CC43" s="36">
        <v>0</v>
      </c>
      <c r="CD43" s="36">
        <f t="shared" si="187"/>
        <v>0</v>
      </c>
      <c r="CE43" s="36"/>
      <c r="CF43" s="36">
        <f t="shared" si="188"/>
        <v>0</v>
      </c>
      <c r="CG43" s="36"/>
      <c r="CH43" s="36">
        <f t="shared" si="189"/>
        <v>0</v>
      </c>
      <c r="CI43" s="36"/>
      <c r="CJ43" s="36">
        <f t="shared" si="190"/>
        <v>0</v>
      </c>
      <c r="CK43" s="36">
        <v>1</v>
      </c>
      <c r="CL43" s="36">
        <f t="shared" si="191"/>
        <v>34820.314543</v>
      </c>
      <c r="CM43" s="36">
        <v>1</v>
      </c>
      <c r="CN43" s="36">
        <f t="shared" si="191"/>
        <v>40028.427410999997</v>
      </c>
      <c r="CO43" s="41"/>
      <c r="CP43" s="36">
        <f t="shared" si="192"/>
        <v>0</v>
      </c>
      <c r="CQ43" s="36"/>
      <c r="CR43" s="36">
        <f t="shared" si="193"/>
        <v>0</v>
      </c>
      <c r="CS43" s="36"/>
      <c r="CT43" s="36">
        <f t="shared" si="194"/>
        <v>0</v>
      </c>
      <c r="CU43" s="36">
        <v>1</v>
      </c>
      <c r="CV43" s="36">
        <f t="shared" si="195"/>
        <v>39197.090079000001</v>
      </c>
      <c r="CW43" s="36"/>
      <c r="CX43" s="36">
        <f t="shared" si="196"/>
        <v>0</v>
      </c>
      <c r="CY43" s="36"/>
      <c r="CZ43" s="36">
        <f t="shared" si="197"/>
        <v>0</v>
      </c>
      <c r="DA43" s="36"/>
      <c r="DB43" s="36">
        <f t="shared" si="198"/>
        <v>0</v>
      </c>
      <c r="DC43" s="36"/>
      <c r="DD43" s="36">
        <f t="shared" si="199"/>
        <v>0</v>
      </c>
      <c r="DE43" s="36"/>
      <c r="DF43" s="36">
        <f t="shared" si="200"/>
        <v>0</v>
      </c>
      <c r="DG43" s="36"/>
      <c r="DH43" s="36">
        <f t="shared" si="201"/>
        <v>0</v>
      </c>
      <c r="DI43" s="36"/>
      <c r="DJ43" s="36">
        <f t="shared" si="202"/>
        <v>0</v>
      </c>
      <c r="DK43" s="36"/>
      <c r="DL43" s="36">
        <f t="shared" si="152"/>
        <v>0</v>
      </c>
      <c r="DM43" s="36"/>
      <c r="DN43" s="36">
        <f t="shared" si="55"/>
        <v>0</v>
      </c>
      <c r="DO43" s="36">
        <f t="shared" si="203"/>
        <v>30</v>
      </c>
      <c r="DP43" s="36">
        <f t="shared" si="203"/>
        <v>1025401.450731</v>
      </c>
      <c r="DQ43" s="47">
        <f t="shared" si="57"/>
        <v>30</v>
      </c>
      <c r="DR43" s="80">
        <f t="shared" si="2"/>
        <v>1</v>
      </c>
    </row>
    <row r="44" spans="1:122" ht="15.75" customHeight="1" x14ac:dyDescent="0.25">
      <c r="A44" s="43">
        <v>6</v>
      </c>
      <c r="B44" s="71"/>
      <c r="C44" s="67" t="s">
        <v>169</v>
      </c>
      <c r="D44" s="32">
        <f t="shared" si="58"/>
        <v>19063</v>
      </c>
      <c r="E44" s="33">
        <v>18530</v>
      </c>
      <c r="F44" s="25">
        <v>0.8</v>
      </c>
      <c r="G44" s="35">
        <v>1</v>
      </c>
      <c r="H44" s="35">
        <v>1</v>
      </c>
      <c r="I44" s="32">
        <v>1.4</v>
      </c>
      <c r="J44" s="32">
        <v>1.68</v>
      </c>
      <c r="K44" s="32">
        <v>2.23</v>
      </c>
      <c r="L44" s="32">
        <v>2.57</v>
      </c>
      <c r="M44" s="51">
        <f t="shared" ref="M44:BX44" si="204">SUM(M45:M47)</f>
        <v>9</v>
      </c>
      <c r="N44" s="51">
        <f t="shared" si="204"/>
        <v>175585.02254999999</v>
      </c>
      <c r="O44" s="51">
        <f t="shared" si="204"/>
        <v>22</v>
      </c>
      <c r="P44" s="51">
        <f t="shared" si="204"/>
        <v>429207.83289999992</v>
      </c>
      <c r="Q44" s="51">
        <f t="shared" si="204"/>
        <v>0</v>
      </c>
      <c r="R44" s="51">
        <f t="shared" si="204"/>
        <v>0</v>
      </c>
      <c r="S44" s="51">
        <f t="shared" si="204"/>
        <v>1715</v>
      </c>
      <c r="T44" s="51">
        <f t="shared" si="204"/>
        <v>49176191.596349992</v>
      </c>
      <c r="U44" s="51">
        <f t="shared" si="204"/>
        <v>0</v>
      </c>
      <c r="V44" s="51">
        <f t="shared" si="204"/>
        <v>0</v>
      </c>
      <c r="W44" s="51">
        <f t="shared" si="204"/>
        <v>50</v>
      </c>
      <c r="X44" s="51">
        <f t="shared" si="204"/>
        <v>703895.62984999991</v>
      </c>
      <c r="Y44" s="51">
        <f t="shared" si="204"/>
        <v>0</v>
      </c>
      <c r="Z44" s="51">
        <f t="shared" si="204"/>
        <v>0</v>
      </c>
      <c r="AA44" s="51">
        <f t="shared" si="204"/>
        <v>0</v>
      </c>
      <c r="AB44" s="51">
        <f t="shared" si="204"/>
        <v>0</v>
      </c>
      <c r="AC44" s="51">
        <f t="shared" si="204"/>
        <v>0</v>
      </c>
      <c r="AD44" s="51">
        <f t="shared" si="204"/>
        <v>0</v>
      </c>
      <c r="AE44" s="51">
        <f t="shared" si="204"/>
        <v>64</v>
      </c>
      <c r="AF44" s="51">
        <f t="shared" si="204"/>
        <v>946852.69629999995</v>
      </c>
      <c r="AG44" s="51">
        <f t="shared" si="204"/>
        <v>0</v>
      </c>
      <c r="AH44" s="51">
        <f t="shared" si="204"/>
        <v>0</v>
      </c>
      <c r="AI44" s="51">
        <f t="shared" si="204"/>
        <v>0</v>
      </c>
      <c r="AJ44" s="51">
        <f t="shared" si="204"/>
        <v>0</v>
      </c>
      <c r="AK44" s="51">
        <f t="shared" si="204"/>
        <v>4</v>
      </c>
      <c r="AL44" s="51">
        <f t="shared" si="204"/>
        <v>77544.056099999987</v>
      </c>
      <c r="AM44" s="51">
        <f t="shared" si="204"/>
        <v>96</v>
      </c>
      <c r="AN44" s="51">
        <f t="shared" si="204"/>
        <v>2226649.5431039999</v>
      </c>
      <c r="AO44" s="51">
        <f t="shared" si="204"/>
        <v>6</v>
      </c>
      <c r="AP44" s="51">
        <f t="shared" si="204"/>
        <v>68047.56</v>
      </c>
      <c r="AQ44" s="51">
        <f t="shared" si="204"/>
        <v>5</v>
      </c>
      <c r="AR44" s="51">
        <f t="shared" si="204"/>
        <v>117352.92071999999</v>
      </c>
      <c r="AS44" s="51">
        <f t="shared" si="204"/>
        <v>0</v>
      </c>
      <c r="AT44" s="51">
        <f t="shared" si="204"/>
        <v>0</v>
      </c>
      <c r="AU44" s="51">
        <f t="shared" si="204"/>
        <v>0</v>
      </c>
      <c r="AV44" s="51">
        <f t="shared" si="204"/>
        <v>0</v>
      </c>
      <c r="AW44" s="51">
        <f t="shared" si="204"/>
        <v>0</v>
      </c>
      <c r="AX44" s="51">
        <f t="shared" si="204"/>
        <v>0</v>
      </c>
      <c r="AY44" s="51">
        <f t="shared" si="204"/>
        <v>16</v>
      </c>
      <c r="AZ44" s="51">
        <f t="shared" si="204"/>
        <v>326529.94562999997</v>
      </c>
      <c r="BA44" s="51">
        <f t="shared" si="204"/>
        <v>0</v>
      </c>
      <c r="BB44" s="51">
        <f t="shared" si="204"/>
        <v>0</v>
      </c>
      <c r="BC44" s="51">
        <f t="shared" si="204"/>
        <v>0</v>
      </c>
      <c r="BD44" s="51">
        <f t="shared" si="204"/>
        <v>0</v>
      </c>
      <c r="BE44" s="51">
        <f t="shared" si="204"/>
        <v>0</v>
      </c>
      <c r="BF44" s="51">
        <f t="shared" si="204"/>
        <v>0</v>
      </c>
      <c r="BG44" s="51">
        <f t="shared" si="204"/>
        <v>0</v>
      </c>
      <c r="BH44" s="51">
        <f t="shared" si="204"/>
        <v>0</v>
      </c>
      <c r="BI44" s="51">
        <f t="shared" si="204"/>
        <v>146</v>
      </c>
      <c r="BJ44" s="51">
        <f t="shared" si="204"/>
        <v>2296975.6776166661</v>
      </c>
      <c r="BK44" s="51">
        <f t="shared" si="204"/>
        <v>168</v>
      </c>
      <c r="BL44" s="51">
        <f t="shared" si="204"/>
        <v>2962433.13632</v>
      </c>
      <c r="BM44" s="51">
        <f t="shared" si="204"/>
        <v>10</v>
      </c>
      <c r="BN44" s="51">
        <f t="shared" si="204"/>
        <v>224238.72940000001</v>
      </c>
      <c r="BO44" s="51">
        <f t="shared" si="204"/>
        <v>135</v>
      </c>
      <c r="BP44" s="51">
        <f t="shared" si="204"/>
        <v>2564962.6287599998</v>
      </c>
      <c r="BQ44" s="51">
        <f t="shared" si="204"/>
        <v>147</v>
      </c>
      <c r="BR44" s="51">
        <f t="shared" si="204"/>
        <v>1638663.14115</v>
      </c>
      <c r="BS44" s="51">
        <f t="shared" si="204"/>
        <v>2</v>
      </c>
      <c r="BT44" s="51">
        <f t="shared" si="204"/>
        <v>34805.716726666666</v>
      </c>
      <c r="BU44" s="51">
        <f t="shared" si="204"/>
        <v>2</v>
      </c>
      <c r="BV44" s="51">
        <f t="shared" si="204"/>
        <v>44847.745880000002</v>
      </c>
      <c r="BW44" s="51">
        <f t="shared" si="204"/>
        <v>0</v>
      </c>
      <c r="BX44" s="51">
        <f t="shared" si="204"/>
        <v>0</v>
      </c>
      <c r="BY44" s="51">
        <f t="shared" ref="BY44:DQ44" si="205">SUM(BY45:BY47)</f>
        <v>227</v>
      </c>
      <c r="BZ44" s="51">
        <f t="shared" si="205"/>
        <v>2841277.5520499996</v>
      </c>
      <c r="CA44" s="51">
        <f t="shared" si="205"/>
        <v>1</v>
      </c>
      <c r="CB44" s="51">
        <f t="shared" si="205"/>
        <v>22423.872940000001</v>
      </c>
      <c r="CC44" s="51">
        <f t="shared" si="205"/>
        <v>0</v>
      </c>
      <c r="CD44" s="51">
        <f t="shared" si="205"/>
        <v>0</v>
      </c>
      <c r="CE44" s="51">
        <f t="shared" si="205"/>
        <v>0</v>
      </c>
      <c r="CF44" s="51">
        <f t="shared" si="205"/>
        <v>0</v>
      </c>
      <c r="CG44" s="51">
        <f t="shared" si="205"/>
        <v>102</v>
      </c>
      <c r="CH44" s="51">
        <f t="shared" si="205"/>
        <v>1417260.17671</v>
      </c>
      <c r="CI44" s="51">
        <f t="shared" si="205"/>
        <v>24</v>
      </c>
      <c r="CJ44" s="51">
        <f t="shared" si="205"/>
        <v>465264.33659999998</v>
      </c>
      <c r="CK44" s="51">
        <f t="shared" si="205"/>
        <v>25</v>
      </c>
      <c r="CL44" s="51">
        <f t="shared" si="205"/>
        <v>530941.07051999995</v>
      </c>
      <c r="CM44" s="51">
        <f t="shared" si="205"/>
        <v>11</v>
      </c>
      <c r="CN44" s="51">
        <f t="shared" si="205"/>
        <v>301794.00484800001</v>
      </c>
      <c r="CO44" s="59">
        <f t="shared" si="205"/>
        <v>30</v>
      </c>
      <c r="CP44" s="51">
        <f t="shared" si="205"/>
        <v>548632.14839999995</v>
      </c>
      <c r="CQ44" s="51">
        <f t="shared" si="205"/>
        <v>30</v>
      </c>
      <c r="CR44" s="51">
        <f t="shared" si="205"/>
        <v>699271.26407599996</v>
      </c>
      <c r="CS44" s="51">
        <f t="shared" si="205"/>
        <v>25</v>
      </c>
      <c r="CT44" s="51">
        <f t="shared" si="205"/>
        <v>335919.65310400003</v>
      </c>
      <c r="CU44" s="51">
        <f t="shared" si="205"/>
        <v>62</v>
      </c>
      <c r="CV44" s="51">
        <f t="shared" si="205"/>
        <v>1745242.9622459998</v>
      </c>
      <c r="CW44" s="51">
        <f t="shared" si="205"/>
        <v>5</v>
      </c>
      <c r="CX44" s="51">
        <f t="shared" si="205"/>
        <v>154555.72423200001</v>
      </c>
      <c r="CY44" s="51">
        <f t="shared" si="205"/>
        <v>71</v>
      </c>
      <c r="CZ44" s="51">
        <f t="shared" si="205"/>
        <v>1225914.6262719999</v>
      </c>
      <c r="DA44" s="51">
        <f t="shared" si="205"/>
        <v>80</v>
      </c>
      <c r="DB44" s="51">
        <f t="shared" si="205"/>
        <v>2886522.0720000002</v>
      </c>
      <c r="DC44" s="51">
        <f t="shared" si="205"/>
        <v>20</v>
      </c>
      <c r="DD44" s="51">
        <f t="shared" si="205"/>
        <v>319991.38275999995</v>
      </c>
      <c r="DE44" s="51">
        <f t="shared" si="205"/>
        <v>4</v>
      </c>
      <c r="DF44" s="51">
        <f t="shared" si="205"/>
        <v>213426.21649999998</v>
      </c>
      <c r="DG44" s="51">
        <f t="shared" si="205"/>
        <v>10</v>
      </c>
      <c r="DH44" s="51">
        <f t="shared" si="205"/>
        <v>244261.21356</v>
      </c>
      <c r="DI44" s="51">
        <f t="shared" si="205"/>
        <v>4</v>
      </c>
      <c r="DJ44" s="51">
        <f t="shared" si="205"/>
        <v>189185.37362916669</v>
      </c>
      <c r="DK44" s="51">
        <f t="shared" si="205"/>
        <v>30</v>
      </c>
      <c r="DL44" s="51">
        <f t="shared" si="205"/>
        <v>1502288.7352199997</v>
      </c>
      <c r="DM44" s="51">
        <f t="shared" si="205"/>
        <v>0</v>
      </c>
      <c r="DN44" s="51">
        <f t="shared" si="205"/>
        <v>0</v>
      </c>
      <c r="DO44" s="51">
        <f t="shared" si="205"/>
        <v>3358</v>
      </c>
      <c r="DP44" s="51">
        <f t="shared" si="205"/>
        <v>79658955.965024501</v>
      </c>
      <c r="DQ44" s="51">
        <f t="shared" si="205"/>
        <v>3358</v>
      </c>
      <c r="DR44" s="70">
        <f t="shared" si="2"/>
        <v>1</v>
      </c>
    </row>
    <row r="45" spans="1:122" x14ac:dyDescent="0.25">
      <c r="A45" s="43">
        <v>1</v>
      </c>
      <c r="B45" s="44">
        <v>27</v>
      </c>
      <c r="C45" s="31" t="s">
        <v>170</v>
      </c>
      <c r="D45" s="32">
        <f t="shared" si="58"/>
        <v>19063</v>
      </c>
      <c r="E45" s="33">
        <v>18530</v>
      </c>
      <c r="F45" s="45">
        <v>1.72</v>
      </c>
      <c r="G45" s="35">
        <v>1</v>
      </c>
      <c r="H45" s="73">
        <v>1</v>
      </c>
      <c r="I45" s="32">
        <v>1.4</v>
      </c>
      <c r="J45" s="32">
        <v>1.68</v>
      </c>
      <c r="K45" s="32">
        <v>2.23</v>
      </c>
      <c r="L45" s="32">
        <v>2.57</v>
      </c>
      <c r="M45" s="36">
        <v>0</v>
      </c>
      <c r="N45" s="36">
        <f>(M45/12*5*$D45*$F45*$G45*$I45*N$11)+(M45/12*7*$E45*$F45*$H45*$I45)</f>
        <v>0</v>
      </c>
      <c r="O45" s="36">
        <v>0</v>
      </c>
      <c r="P45" s="36">
        <f>(O45/12*5*$D45*$F45*$G45*$I45*P$11)+(O45/12*7*$E45*$F45*$H45*$I45)</f>
        <v>0</v>
      </c>
      <c r="Q45" s="36">
        <v>0</v>
      </c>
      <c r="R45" s="36">
        <f>(Q45/12*5*$D45*$F45*$G45*$I45*R$11)+(Q45/12*7*$E45*$F45*$H45*$I45)</f>
        <v>0</v>
      </c>
      <c r="S45" s="36">
        <v>735</v>
      </c>
      <c r="T45" s="36">
        <f>(S45/12*5*$D45*$F45*$G45*$I45*T$11)+(S45/12*7*$E45*$F45*$H45*$I45)</f>
        <v>33118647.203249998</v>
      </c>
      <c r="U45" s="36">
        <v>0</v>
      </c>
      <c r="V45" s="36">
        <f>(U45/12*5*$D45*$F45*$G45*$I45*V$11)+(U45/12*7*$E45*$F45*$H45*$I45)</f>
        <v>0</v>
      </c>
      <c r="W45" s="36"/>
      <c r="X45" s="36">
        <f>(W45/12*5*$D45*$F45*$G45*$I45*X$11)+(W45/12*7*$E45*$F45*$H45*$I45)</f>
        <v>0</v>
      </c>
      <c r="Y45" s="36">
        <v>0</v>
      </c>
      <c r="Z45" s="36">
        <f>(Y45/12*5*$D45*$F45*$G45*$I45*Z$11)+(Y45/12*7*$E45*$F45*$H45*$I45)</f>
        <v>0</v>
      </c>
      <c r="AA45" s="36">
        <v>0</v>
      </c>
      <c r="AB45" s="36">
        <f>(AA45/12*5*$D45*$F45*$G45*$I45*AB$11)+(AA45/12*7*$E45*$F45*$H45*$I45)</f>
        <v>0</v>
      </c>
      <c r="AC45" s="36">
        <v>0</v>
      </c>
      <c r="AD45" s="36">
        <f>(AC45/12*5*$D45*$F45*$G45*$I45*AD$11)+(AC45/12*7*$E45*$F45*$H45*$I45)</f>
        <v>0</v>
      </c>
      <c r="AE45" s="36"/>
      <c r="AF45" s="36">
        <f>(AE45/12*5*$D45*$F45*$G45*$I45*AF$11)+(AE45/12*7*$E45*$F45*$H45*$I45)</f>
        <v>0</v>
      </c>
      <c r="AG45" s="36">
        <v>0</v>
      </c>
      <c r="AH45" s="36">
        <f>(AG45/12*5*$D45*$F45*$G45*$I45*AH$11)+(AG45/12*7*$E45*$F45*$H45*$I45)</f>
        <v>0</v>
      </c>
      <c r="AI45" s="36">
        <v>0</v>
      </c>
      <c r="AJ45" s="36">
        <f>(AI45/12*5*$D45*$F45*$G45*$I45*AJ$11)+(AI45/12*7*$E45*$F45*$H45*$I45)</f>
        <v>0</v>
      </c>
      <c r="AK45" s="39">
        <v>0</v>
      </c>
      <c r="AL45" s="36">
        <f>(AK45/12*5*$D45*$F45*$G45*$I45*AL$11)+(AK45/12*7*$E45*$F45*$H45*$I45)</f>
        <v>0</v>
      </c>
      <c r="AM45" s="40">
        <v>5</v>
      </c>
      <c r="AN45" s="36">
        <f>(AM45/12*5*$D45*$F45*$G45*$J45*AN$11)+(AM45/12*7*$E45*$F45*$H45*$J45)</f>
        <v>272766.24816000002</v>
      </c>
      <c r="AO45" s="36"/>
      <c r="AP45" s="36">
        <f>(AO45/12*5*$D45*$F45*$G45*$J45*AP$11)+(AO45/12*7*$E45*$F45*$H45*$J45)</f>
        <v>0</v>
      </c>
      <c r="AQ45" s="36"/>
      <c r="AR45" s="36">
        <f>(AQ45/12*5*$D45*$F45*$G45*$J45*AR$11)+(AQ45/12*7*$E45*$F45*$H45*$J45)</f>
        <v>0</v>
      </c>
      <c r="AS45" s="36">
        <v>0</v>
      </c>
      <c r="AT45" s="36">
        <f>(AS45/12*5*$D45*$F45*$G45*$J45*AT$11)+(AS45/12*7*$E45*$F45*$H45*$J45)</f>
        <v>0</v>
      </c>
      <c r="AU45" s="36"/>
      <c r="AV45" s="36">
        <f>(AU45/12*5*$D45*$F45*$G45*$I45*AV$11)+(AU45/12*7*$E45*$F45*$H45*$I45)</f>
        <v>0</v>
      </c>
      <c r="AW45" s="36"/>
      <c r="AX45" s="36">
        <f>(AW45/12*5*$D45*$F45*$G45*$I45*AX$11)+(AW45/12*7*$E45*$F45*$H45*$I45)</f>
        <v>0</v>
      </c>
      <c r="AY45" s="36">
        <v>2</v>
      </c>
      <c r="AZ45" s="36">
        <f>(AY45/12*5*$D45*$F45*$G45*$J45*AZ$11)+(AY45/12*7*$E45*$F45*$H45*$J45)</f>
        <v>108142.52148</v>
      </c>
      <c r="BA45" s="36">
        <v>0</v>
      </c>
      <c r="BB45" s="36">
        <f>(BA45/12*5*$D45*$F45*$G45*$I45*BB$11)+(BA45/12*7*$E45*$F45*$H45*$I45)</f>
        <v>0</v>
      </c>
      <c r="BC45" s="36">
        <v>0</v>
      </c>
      <c r="BD45" s="36">
        <f>(BC45/12*5*$D45*$F45*$G45*$I45*BD$11)+(BC45/12*7*$E45*$F45*$H45*$I45)</f>
        <v>0</v>
      </c>
      <c r="BE45" s="36">
        <v>0</v>
      </c>
      <c r="BF45" s="36">
        <f>(BE45/12*5*$D45*$F45*$G45*$I45*BF$11)+(BE45/12*7*$E45*$F45*$H45*$I45)</f>
        <v>0</v>
      </c>
      <c r="BG45" s="36">
        <v>0</v>
      </c>
      <c r="BH45" s="36">
        <f>(BG45/12*5*$D45*$F45*$G45*$J45*BH$11)+(BG45/12*7*$E45*$F45*$H45*$J45)</f>
        <v>0</v>
      </c>
      <c r="BI45" s="36">
        <v>18</v>
      </c>
      <c r="BJ45" s="36">
        <f>(BI45/12*5*$D45*$F45*$G45*$I45*BJ$11)+(BI45/12*7*$E45*$F45*$H45*$I45)</f>
        <v>822085.80005999992</v>
      </c>
      <c r="BK45" s="36"/>
      <c r="BL45" s="36">
        <f>(BK45/12*5*$D45*$F45*$G45*$I45*BL$11)+(BK45/12*7*$E45*$F45*$H45*$I45)</f>
        <v>0</v>
      </c>
      <c r="BM45" s="46"/>
      <c r="BN45" s="36">
        <f>(BM45/12*5*$D45*$F45*$G45*$J45*BN$11)+(BM45/12*7*$E45*$F45*$H45*$J45)</f>
        <v>0</v>
      </c>
      <c r="BO45" s="36">
        <v>0</v>
      </c>
      <c r="BP45" s="36">
        <f>(BO45/12*5*$D45*$F45*$G45*$J45*BP$11)+(BO45/12*7*$E45*$F45*$H45*$J45)</f>
        <v>0</v>
      </c>
      <c r="BQ45" s="36"/>
      <c r="BR45" s="36">
        <f>(BQ45/12*5*$D45*$F45*$G45*$I45*BR$11)+(BQ45/12*7*$E45*$F45*$H45*$I45)</f>
        <v>0</v>
      </c>
      <c r="BS45" s="36"/>
      <c r="BT45" s="36">
        <f>(BS45/12*5*$D45*$F45*$G45*$I45*BT$11)+(BS45/12*7*$E45*$F45*$H45*$I45)</f>
        <v>0</v>
      </c>
      <c r="BU45" s="36">
        <v>0</v>
      </c>
      <c r="BV45" s="36">
        <f>(BU45/12*5*$D45*$F45*$G45*$J45*BV$11)+(BU45/12*7*$E45*$F45*$H45*$J45)</f>
        <v>0</v>
      </c>
      <c r="BW45" s="36"/>
      <c r="BX45" s="36">
        <f>(BW45/12*5*$D45*$F45*$G45*$J45*BX$11)+(BW45/12*7*$E45*$F45*$H45*$J45)</f>
        <v>0</v>
      </c>
      <c r="BY45" s="36"/>
      <c r="BZ45" s="36">
        <f>(BY45/12*5*$D45*$F45*$G45*$I45*BZ$11)+(BY45/12*7*$E45*$F45*$H45*$I45)</f>
        <v>0</v>
      </c>
      <c r="CA45" s="36">
        <v>0</v>
      </c>
      <c r="CB45" s="36">
        <f>(CA45/12*5*$D45*$F45*$G45*$J45*CB$11)+(CA45/12*7*$E45*$F45*$H45*$J45)</f>
        <v>0</v>
      </c>
      <c r="CC45" s="36">
        <v>0</v>
      </c>
      <c r="CD45" s="36">
        <f>(CC45/12*5*$D45*$F45*$G45*$I45*CD$11)+(CC45/12*7*$E45*$F45*$H45*$I45)</f>
        <v>0</v>
      </c>
      <c r="CE45" s="36"/>
      <c r="CF45" s="36">
        <f>(CE45/12*5*$D45*$F45*$G45*$I45*CF$11)+(CE45/12*7*$E45*$F45*$H45*$I45)</f>
        <v>0</v>
      </c>
      <c r="CG45" s="36"/>
      <c r="CH45" s="36">
        <f>(CG45/12*5*$D45*$F45*$G45*$I45*CH$11)+(CG45/12*7*$E45*$F45*$H45*$I45)</f>
        <v>0</v>
      </c>
      <c r="CI45" s="36"/>
      <c r="CJ45" s="36">
        <f>(CI45/12*5*$D45*$F45*$G45*$I45*CJ$11)+(CI45/12*7*$E45*$F45*$H45*$I45)</f>
        <v>0</v>
      </c>
      <c r="CK45" s="36">
        <v>3</v>
      </c>
      <c r="CL45" s="36">
        <f>(CK45/12*5*$D45*$F45*$G45*$J45*CL$11)+(CK45/12*7*$E45*$F45*$H45*$J45)</f>
        <v>162213.78221999999</v>
      </c>
      <c r="CM45" s="36">
        <v>1</v>
      </c>
      <c r="CN45" s="36">
        <f>(CM45/12*5*$D45*$F45*$G45*$J45*CN$11)+(CM45/12*7*$E45*$F45*$H45*$J45)</f>
        <v>56917.290387999994</v>
      </c>
      <c r="CO45" s="41"/>
      <c r="CP45" s="36">
        <f>(CO45/12*5*$D45*$F45*$G45*$I45*CP$11)+(CO45/12*7*$E45*$F45*$H45*$I45)</f>
        <v>0</v>
      </c>
      <c r="CQ45" s="36">
        <v>3</v>
      </c>
      <c r="CR45" s="36">
        <f>(CQ45/12*5*$D45*$F45*$G45*$J45*CR$11)+(CQ45/12*7*$E45*$F45*$H45*$J45)</f>
        <v>170407.59338400001</v>
      </c>
      <c r="CS45" s="36"/>
      <c r="CT45" s="36">
        <f>(CS45/12*5*$D45*$F45*$G45*$J45*CT$11)+(CS45/12*7*$E45*$F45*$H45*$J45)</f>
        <v>0</v>
      </c>
      <c r="CU45" s="36">
        <v>7</v>
      </c>
      <c r="CV45" s="36">
        <f>(CU45/12*5*$D45*$F45*$G45*$J45*CV$11)+(CU45/12*7*$E45*$F45*$H45*$J45)</f>
        <v>398421.03271599999</v>
      </c>
      <c r="CW45" s="36">
        <v>1</v>
      </c>
      <c r="CX45" s="36">
        <f>(CW45/12*5*$D45*$F45*$G45*$J45*CX$11)+(CW45/12*7*$E45*$F45*$H45*$J45)</f>
        <v>56802.531128000002</v>
      </c>
      <c r="CY45" s="36"/>
      <c r="CZ45" s="36">
        <f>(CY45/12*5*$D45*$F45*$G45*$J45*CZ$11)+(CY45/12*7*$E45*$F45*$H45*$J45)</f>
        <v>0</v>
      </c>
      <c r="DA45" s="36">
        <v>50</v>
      </c>
      <c r="DB45" s="36">
        <f>(DA45/12*5*$D45*$F45*$G45*$I45*DB$11)+(DA45/12*7*$E45*$F45*$H45*$I45)</f>
        <v>2382073.3650000002</v>
      </c>
      <c r="DC45" s="36"/>
      <c r="DD45" s="36">
        <f>(DC45/12*5*$D45*$F45*$G45*$I45*DD$11)+(DC45/12*7*$E45*$F45*$H45*$I45)</f>
        <v>0</v>
      </c>
      <c r="DE45" s="36">
        <v>3</v>
      </c>
      <c r="DF45" s="36">
        <f>(DE45/12*5*$D45*$F45*$G45*$J45*DF$11)+(DE45/12*7*$E45*$F45*$H45*$J45)</f>
        <v>186657.50459999999</v>
      </c>
      <c r="DG45" s="36"/>
      <c r="DH45" s="36">
        <f>(DG45/12*5*$D45*$F45*$G45*$J45*DH$11)+(DG45/12*7*$E45*$F45*$H45*$J45)</f>
        <v>0</v>
      </c>
      <c r="DI45" s="36">
        <v>1</v>
      </c>
      <c r="DJ45" s="36">
        <f>(DI45/12*5*$D45*$F45*$G45*$K45*DJ$11)+(DI45/12*7*$E45*$F45*$H45*$K45)</f>
        <v>82588.538741666664</v>
      </c>
      <c r="DK45" s="36">
        <v>6</v>
      </c>
      <c r="DL45" s="36">
        <f>(DK45/12*5*$D45*$F45*$G45*$L45*DL$11)+(DK45/12*7*$E45*$F45*$H45*$L45)</f>
        <v>552123.21037999983</v>
      </c>
      <c r="DM45" s="36"/>
      <c r="DN45" s="36">
        <f t="shared" si="55"/>
        <v>0</v>
      </c>
      <c r="DO45" s="36">
        <f t="shared" ref="DO45:DP47" si="206">SUM(M45,O45,Q45,S45,U45,W45,Y45,AA45,AC45,AE45,AG45,AI45,AK45,AM45,AO45,AQ45,AS45,AU45,AW45,AY45,BA45,BC45,BE45,BG45,BI45,BK45,BM45,BO45,BQ45,BS45,BU45,BW45,BY45,CA45,CC45,CE45,CG45,CI45,CK45,CM45,CO45,CQ45,CS45,CU45,CW45,CY45,DA45,DC45,DE45,DG45,DI45,DK45,DM45)</f>
        <v>835</v>
      </c>
      <c r="DP45" s="36">
        <f t="shared" si="206"/>
        <v>38369846.621507667</v>
      </c>
      <c r="DQ45" s="47">
        <f t="shared" si="57"/>
        <v>835</v>
      </c>
      <c r="DR45" s="80">
        <f t="shared" si="2"/>
        <v>1</v>
      </c>
    </row>
    <row r="46" spans="1:122" ht="33.75" customHeight="1" x14ac:dyDescent="0.25">
      <c r="A46" s="43"/>
      <c r="B46" s="44">
        <v>28</v>
      </c>
      <c r="C46" s="31" t="s">
        <v>171</v>
      </c>
      <c r="D46" s="32">
        <f t="shared" si="58"/>
        <v>19063</v>
      </c>
      <c r="E46" s="33">
        <v>18530</v>
      </c>
      <c r="F46" s="45">
        <v>0.74</v>
      </c>
      <c r="G46" s="35">
        <v>1</v>
      </c>
      <c r="H46" s="35">
        <v>1</v>
      </c>
      <c r="I46" s="32">
        <v>1.4</v>
      </c>
      <c r="J46" s="32">
        <v>1.68</v>
      </c>
      <c r="K46" s="32">
        <v>2.23</v>
      </c>
      <c r="L46" s="32">
        <v>2.57</v>
      </c>
      <c r="M46" s="36">
        <v>9</v>
      </c>
      <c r="N46" s="36">
        <f>(M46/12*5*$D46*$F46*$G46*$I46*N$11)+(M46/12*7*$E46*$F46*$H46*$I46)</f>
        <v>175585.02254999999</v>
      </c>
      <c r="O46" s="36">
        <v>22</v>
      </c>
      <c r="P46" s="36">
        <f>(O46/12*5*$D46*$F46*$G46*$I46*P$11)+(O46/12*7*$E46*$F46*$H46*$I46)</f>
        <v>429207.83289999992</v>
      </c>
      <c r="Q46" s="36">
        <v>0</v>
      </c>
      <c r="R46" s="36">
        <f>(Q46/12*5*$D46*$F46*$G46*$I46*R$11)+(Q46/12*7*$E46*$F46*$H46*$I46)</f>
        <v>0</v>
      </c>
      <c r="S46" s="36">
        <v>684</v>
      </c>
      <c r="T46" s="36">
        <f>(S46/12*5*$D46*$F46*$G46*$I46*T$11)+(S46/12*7*$E46*$F46*$H46*$I46)</f>
        <v>13260033.593099998</v>
      </c>
      <c r="U46" s="36">
        <v>0</v>
      </c>
      <c r="V46" s="36">
        <f>(U46/12*5*$D46*$F46*$G46*$I46*V$11)+(U46/12*7*$E46*$F46*$H46*$I46)</f>
        <v>0</v>
      </c>
      <c r="W46" s="36">
        <v>23</v>
      </c>
      <c r="X46" s="36">
        <f>(W46/12*5*$D46*$F46*$G46*$I46*X$11)+(W46/12*7*$E46*$F46*$H46*$I46)</f>
        <v>448717.27984999993</v>
      </c>
      <c r="Y46" s="36">
        <v>0</v>
      </c>
      <c r="Z46" s="36">
        <f>(Y46/12*5*$D46*$F46*$G46*$I46*Z$11)+(Y46/12*7*$E46*$F46*$H46*$I46)</f>
        <v>0</v>
      </c>
      <c r="AA46" s="36">
        <v>0</v>
      </c>
      <c r="AB46" s="36">
        <f>(AA46/12*5*$D46*$F46*$G46*$I46*AB$11)+(AA46/12*7*$E46*$F46*$H46*$I46)</f>
        <v>0</v>
      </c>
      <c r="AC46" s="36">
        <v>0</v>
      </c>
      <c r="AD46" s="36">
        <f>(AC46/12*5*$D46*$F46*$G46*$I46*AD$11)+(AC46/12*7*$E46*$F46*$H46*$I46)</f>
        <v>0</v>
      </c>
      <c r="AE46" s="36">
        <v>34</v>
      </c>
      <c r="AF46" s="36">
        <f>(AE46/12*5*$D46*$F46*$G46*$I46*AF$11)+(AE46/12*7*$E46*$F46*$H46*$I46)</f>
        <v>663321.19629999995</v>
      </c>
      <c r="AG46" s="36"/>
      <c r="AH46" s="36">
        <f>(AG46/12*5*$D46*$F46*$G46*$I46*AH$11)+(AG46/12*7*$E46*$F46*$H46*$I46)</f>
        <v>0</v>
      </c>
      <c r="AI46" s="36"/>
      <c r="AJ46" s="36">
        <f>(AI46/12*5*$D46*$F46*$G46*$I46*AJ$11)+(AI46/12*7*$E46*$F46*$H46*$I46)</f>
        <v>0</v>
      </c>
      <c r="AK46" s="39">
        <v>4</v>
      </c>
      <c r="AL46" s="36">
        <f>(AK46/12*5*$D46*$F46*$G46*$I46*AL$11)+(AK46/12*7*$E46*$F46*$H46*$I46)</f>
        <v>77544.056099999987</v>
      </c>
      <c r="AM46" s="40">
        <v>76</v>
      </c>
      <c r="AN46" s="36">
        <f>(AM46/12*5*$D46*$F46*$G46*$J46*AN$11)+(AM46/12*7*$E46*$F46*$H46*$J46)</f>
        <v>1783764.3949439998</v>
      </c>
      <c r="AO46" s="36"/>
      <c r="AP46" s="36">
        <f>(AO46/12*5*$D46*$F46*$G46*$J46*AP$11)+(AO46/12*7*$E46*$F46*$H46*$J46)</f>
        <v>0</v>
      </c>
      <c r="AQ46" s="36">
        <v>5</v>
      </c>
      <c r="AR46" s="36">
        <f>(AQ46/12*5*$D46*$F46*$G46*$J46*AR$11)+(AQ46/12*7*$E46*$F46*$H46*$J46)</f>
        <v>117352.92071999999</v>
      </c>
      <c r="AS46" s="36">
        <v>0</v>
      </c>
      <c r="AT46" s="36">
        <f>(AS46/12*5*$D46*$F46*$G46*$J46*AT$11)+(AS46/12*7*$E46*$F46*$H46*$J46)</f>
        <v>0</v>
      </c>
      <c r="AU46" s="36"/>
      <c r="AV46" s="36">
        <f>(AU46/12*5*$D46*$F46*$G46*$I46*AV$11)+(AU46/12*7*$E46*$F46*$H46*$I46)</f>
        <v>0</v>
      </c>
      <c r="AW46" s="36"/>
      <c r="AX46" s="36">
        <f>(AW46/12*5*$D46*$F46*$G46*$I46*AX$11)+(AW46/12*7*$E46*$F46*$H46*$I46)</f>
        <v>0</v>
      </c>
      <c r="AY46" s="36">
        <v>5</v>
      </c>
      <c r="AZ46" s="36">
        <f>(AY46/12*5*$D46*$F46*$G46*$J46*AZ$11)+(AY46/12*7*$E46*$F46*$H46*$J46)</f>
        <v>116316.08415</v>
      </c>
      <c r="BA46" s="36">
        <v>0</v>
      </c>
      <c r="BB46" s="36">
        <f>(BA46/12*5*$D46*$F46*$G46*$I46*BB$11)+(BA46/12*7*$E46*$F46*$H46*$I46)</f>
        <v>0</v>
      </c>
      <c r="BC46" s="36">
        <v>0</v>
      </c>
      <c r="BD46" s="36">
        <f>(BC46/12*5*$D46*$F46*$G46*$I46*BD$11)+(BC46/12*7*$E46*$F46*$H46*$I46)</f>
        <v>0</v>
      </c>
      <c r="BE46" s="36">
        <v>0</v>
      </c>
      <c r="BF46" s="36">
        <f>(BE46/12*5*$D46*$F46*$G46*$I46*BF$11)+(BE46/12*7*$E46*$F46*$H46*$I46)</f>
        <v>0</v>
      </c>
      <c r="BG46" s="36">
        <v>0</v>
      </c>
      <c r="BH46" s="36">
        <f>(BG46/12*5*$D46*$F46*$G46*$J46*BH$11)+(BG46/12*7*$E46*$F46*$H46*$J46)</f>
        <v>0</v>
      </c>
      <c r="BI46" s="36">
        <v>26</v>
      </c>
      <c r="BJ46" s="36">
        <f>(BI46/12*5*$D46*$F46*$G46*$I46*BJ$11)+(BI46/12*7*$E46*$F46*$H46*$I46)</f>
        <v>510882.77755666652</v>
      </c>
      <c r="BK46" s="36">
        <v>136</v>
      </c>
      <c r="BL46" s="36">
        <f>(BK46/12*5*$D46*$F46*$G46*$I46*BL$11)+(BK46/12*7*$E46*$F46*$H46*$I46)</f>
        <v>2659999.53632</v>
      </c>
      <c r="BM46" s="46">
        <v>10</v>
      </c>
      <c r="BN46" s="36">
        <f>(BM46/12*5*$D46*$F46*$G46*$J46*BN$11)+(BM46/12*7*$E46*$F46*$H46*$J46)</f>
        <v>224238.72940000001</v>
      </c>
      <c r="BO46" s="36">
        <v>78</v>
      </c>
      <c r="BP46" s="36">
        <f>(BO46/12*5*$D46*$F46*$G46*$J46*BP$11)+(BO46/12*7*$E46*$F46*$H46*$J46)</f>
        <v>1918510.8087599999</v>
      </c>
      <c r="BQ46" s="36">
        <v>27</v>
      </c>
      <c r="BR46" s="36">
        <f>(BQ46/12*5*$D46*$F46*$G46*$I46*BR$11)+(BQ46/12*7*$E46*$F46*$H46*$I46)</f>
        <v>504537.14114999992</v>
      </c>
      <c r="BS46" s="36">
        <v>2</v>
      </c>
      <c r="BT46" s="36">
        <f>(BS46/12*5*$D46*$F46*$G46*$I46*BT$11)+(BS46/12*7*$E46*$F46*$H46*$I46)</f>
        <v>34805.716726666666</v>
      </c>
      <c r="BU46" s="36">
        <v>2</v>
      </c>
      <c r="BV46" s="36">
        <f>(BU46/12*5*$D46*$F46*$G46*$J46*BV$11)+(BU46/12*7*$E46*$F46*$H46*$J46)</f>
        <v>44847.745880000002</v>
      </c>
      <c r="BW46" s="36"/>
      <c r="BX46" s="36">
        <f>(BW46/12*5*$D46*$F46*$G46*$J46*BX$11)+(BW46/12*7*$E46*$F46*$H46*$J46)</f>
        <v>0</v>
      </c>
      <c r="BY46" s="36">
        <v>63</v>
      </c>
      <c r="BZ46" s="36">
        <f>(BY46/12*5*$D46*$F46*$G46*$I46*BZ$11)+(BY46/12*7*$E46*$F46*$H46*$I46)</f>
        <v>1291305.3520499999</v>
      </c>
      <c r="CA46" s="36">
        <v>1</v>
      </c>
      <c r="CB46" s="36">
        <f>(CA46/12*5*$D46*$F46*$G46*$J46*CB$11)+(CA46/12*7*$E46*$F46*$H46*$J46)</f>
        <v>22423.872940000001</v>
      </c>
      <c r="CC46" s="36">
        <v>0</v>
      </c>
      <c r="CD46" s="36">
        <f>(CC46/12*5*$D46*$F46*$G46*$I46*CD$11)+(CC46/12*7*$E46*$F46*$H46*$I46)</f>
        <v>0</v>
      </c>
      <c r="CE46" s="36"/>
      <c r="CF46" s="36">
        <f>(CE46/12*5*$D46*$F46*$G46*$I46*CF$11)+(CE46/12*7*$E46*$F46*$H46*$I46)</f>
        <v>0</v>
      </c>
      <c r="CG46" s="36">
        <v>57</v>
      </c>
      <c r="CH46" s="36">
        <f>(CG46/12*5*$D46*$F46*$G46*$I46*CH$11)+(CG46/12*7*$E46*$F46*$H46*$I46)</f>
        <v>991962.92671000003</v>
      </c>
      <c r="CI46" s="36">
        <v>24</v>
      </c>
      <c r="CJ46" s="36">
        <f>(CI46/12*5*$D46*$F46*$G46*$I46*CJ$11)+(CI46/12*7*$E46*$F46*$H46*$I46)</f>
        <v>465264.33659999998</v>
      </c>
      <c r="CK46" s="36">
        <v>10</v>
      </c>
      <c r="CL46" s="36">
        <f>(CK46/12*5*$D46*$F46*$G46*$J46*CL$11)+(CK46/12*7*$E46*$F46*$H46*$J46)</f>
        <v>232632.16829999999</v>
      </c>
      <c r="CM46" s="36">
        <v>10</v>
      </c>
      <c r="CN46" s="36">
        <f>(CM46/12*5*$D46*$F46*$G46*$J46*CN$11)+(CM46/12*7*$E46*$F46*$H46*$J46)</f>
        <v>244876.71445999999</v>
      </c>
      <c r="CO46" s="41">
        <v>24</v>
      </c>
      <c r="CP46" s="36">
        <f>(CO46/12*5*$D46*$F46*$G46*$I46*CP$11)+(CO46/12*7*$E46*$F46*$H46*$I46)</f>
        <v>491925.84839999996</v>
      </c>
      <c r="CQ46" s="36">
        <v>17</v>
      </c>
      <c r="CR46" s="36">
        <f>(CQ46/12*5*$D46*$F46*$G46*$J46*CR$11)+(CQ46/12*7*$E46*$F46*$H46*$J46)</f>
        <v>415451.07069200004</v>
      </c>
      <c r="CS46" s="36">
        <v>4</v>
      </c>
      <c r="CT46" s="36">
        <f>(CS46/12*5*$D46*$F46*$G46*$J46*CT$11)+(CS46/12*7*$E46*$F46*$H46*$J46)</f>
        <v>97753.193104000005</v>
      </c>
      <c r="CU46" s="36">
        <v>55</v>
      </c>
      <c r="CV46" s="36">
        <f>(CU46/12*5*$D46*$F46*$G46*$J46*CV$11)+(CU46/12*7*$E46*$F46*$H46*$J46)</f>
        <v>1346821.9295299998</v>
      </c>
      <c r="CW46" s="36">
        <v>4</v>
      </c>
      <c r="CX46" s="36">
        <f>(CW46/12*5*$D46*$F46*$G46*$J46*CX$11)+(CW46/12*7*$E46*$F46*$H46*$J46)</f>
        <v>97753.193104000005</v>
      </c>
      <c r="CY46" s="36">
        <v>32</v>
      </c>
      <c r="CZ46" s="36">
        <f>(CY46/12*5*$D46*$F46*$G46*$J46*CZ$11)+(CY46/12*7*$E46*$F46*$H46*$J46)</f>
        <v>783605.48627200001</v>
      </c>
      <c r="DA46" s="36">
        <v>20</v>
      </c>
      <c r="DB46" s="36">
        <f>(DA46/12*5*$D46*$F46*$G46*$I46*DB$11)+(DA46/12*7*$E46*$F46*$H46*$I46)</f>
        <v>409938.20699999999</v>
      </c>
      <c r="DC46" s="36">
        <v>12</v>
      </c>
      <c r="DD46" s="36">
        <f>(DC46/12*5*$D46*$F46*$G46*$I46*DD$11)+(DC46/12*7*$E46*$F46*$H46*$I46)</f>
        <v>244382.98275999998</v>
      </c>
      <c r="DE46" s="36">
        <v>1</v>
      </c>
      <c r="DF46" s="36">
        <f>(DE46/12*5*$D46*$F46*$G46*$J46*DF$11)+(DE46/12*7*$E46*$F46*$H46*$J46)</f>
        <v>26768.711899999998</v>
      </c>
      <c r="DG46" s="36">
        <v>9</v>
      </c>
      <c r="DH46" s="36">
        <f>(DG46/12*5*$D46*$F46*$G46*$J46*DH$11)+(DG46/12*7*$E46*$F46*$H46*$J46)</f>
        <v>232919.95355999999</v>
      </c>
      <c r="DI46" s="36">
        <v>3</v>
      </c>
      <c r="DJ46" s="36">
        <f>(DI46/12*5*$D46*$F46*$G46*$K46*DJ$11)+(DI46/12*7*$E46*$F46*$H46*$K46)</f>
        <v>106596.83488750001</v>
      </c>
      <c r="DK46" s="36">
        <v>24</v>
      </c>
      <c r="DL46" s="36">
        <f>(DK46/12*5*$D46*$F46*$G46*$L46*DL$11)+(DK46/12*7*$E46*$F46*$G46*$L46)</f>
        <v>950165.52483999997</v>
      </c>
      <c r="DM46" s="36"/>
      <c r="DN46" s="36">
        <f t="shared" si="55"/>
        <v>0</v>
      </c>
      <c r="DO46" s="36">
        <f t="shared" si="206"/>
        <v>1513</v>
      </c>
      <c r="DP46" s="36">
        <f t="shared" si="206"/>
        <v>31422213.143516827</v>
      </c>
      <c r="DQ46" s="47">
        <f t="shared" si="57"/>
        <v>1513</v>
      </c>
      <c r="DR46" s="80">
        <f t="shared" si="2"/>
        <v>1</v>
      </c>
    </row>
    <row r="47" spans="1:122" ht="27" customHeight="1" x14ac:dyDescent="0.25">
      <c r="A47" s="43">
        <v>1</v>
      </c>
      <c r="B47" s="44">
        <v>29</v>
      </c>
      <c r="C47" s="31" t="s">
        <v>172</v>
      </c>
      <c r="D47" s="32">
        <f t="shared" si="58"/>
        <v>19063</v>
      </c>
      <c r="E47" s="33">
        <v>18530</v>
      </c>
      <c r="F47" s="45">
        <v>0.36</v>
      </c>
      <c r="G47" s="35">
        <v>1</v>
      </c>
      <c r="H47" s="35">
        <v>1</v>
      </c>
      <c r="I47" s="32">
        <v>1.4</v>
      </c>
      <c r="J47" s="32">
        <v>1.68</v>
      </c>
      <c r="K47" s="32">
        <v>2.23</v>
      </c>
      <c r="L47" s="32">
        <v>2.57</v>
      </c>
      <c r="M47" s="36">
        <v>0</v>
      </c>
      <c r="N47" s="36">
        <f>(M47/12*5*$D47*$F47*$G47*$I47)+(M47/12*7*$E47*$F47*$H47*$I47)</f>
        <v>0</v>
      </c>
      <c r="O47" s="36">
        <v>0</v>
      </c>
      <c r="P47" s="36">
        <f>(O47/12*5*$D47*$F47*$G47*$I47)+(O47/12*7*$E47*$F47*$H47*$I47)</f>
        <v>0</v>
      </c>
      <c r="Q47" s="36">
        <v>0</v>
      </c>
      <c r="R47" s="36">
        <f>(Q47/12*5*$D47*$F47*$G47*$I47)+(Q47/12*7*$E47*$F47*$H47*$I47)</f>
        <v>0</v>
      </c>
      <c r="S47" s="36">
        <v>296</v>
      </c>
      <c r="T47" s="36">
        <f>(S47/12*5*$D47*$F47*$G47*$I47)+(S47/12*7*$E47*$F47*$H47*$I47)</f>
        <v>2797510.8</v>
      </c>
      <c r="U47" s="36">
        <v>0</v>
      </c>
      <c r="V47" s="36">
        <f>(U47/12*5*$D47*$F47*$G47*$I47)+(U47/12*7*$E47*$F47*$H47*$I47)</f>
        <v>0</v>
      </c>
      <c r="W47" s="36">
        <v>27</v>
      </c>
      <c r="X47" s="36">
        <f>(W47/12*5*$D47*$F47*$G47*$I47)+(W47/12*7*$E47*$F47*$H47*$I47)</f>
        <v>255178.34999999998</v>
      </c>
      <c r="Y47" s="36">
        <v>0</v>
      </c>
      <c r="Z47" s="36">
        <f>(Y47/12*5*$D47*$F47*$G47*$I47)+(Y47/12*7*$E47*$F47*$H47*$I47)</f>
        <v>0</v>
      </c>
      <c r="AA47" s="36">
        <v>0</v>
      </c>
      <c r="AB47" s="36">
        <f>(AA47/12*5*$D47*$F47*$G47*$I47)+(AA47/12*7*$E47*$F47*$H47*$I47)</f>
        <v>0</v>
      </c>
      <c r="AC47" s="36">
        <v>0</v>
      </c>
      <c r="AD47" s="36">
        <f>(AC47/12*5*$D47*$F47*$G47*$I47)+(AC47/12*7*$E47*$F47*$H47*$I47)</f>
        <v>0</v>
      </c>
      <c r="AE47" s="36">
        <v>30</v>
      </c>
      <c r="AF47" s="36">
        <f>(AE47/12*5*$D47*$F47*$G47*$I47)+(AE47/12*7*$E47*$F47*$H47*$I47)</f>
        <v>283531.5</v>
      </c>
      <c r="AG47" s="36"/>
      <c r="AH47" s="36">
        <f>(AG47/12*5*$D47*$F47*$G47*$I47)+(AG47/12*7*$E47*$F47*$H47*$I47)</f>
        <v>0</v>
      </c>
      <c r="AI47" s="36"/>
      <c r="AJ47" s="36">
        <f>(AI47/12*5*$D47*$F47*$G47*$I47)+(AI47/12*7*$E47*$F47*$H47*$I47)</f>
        <v>0</v>
      </c>
      <c r="AK47" s="39">
        <v>0</v>
      </c>
      <c r="AL47" s="36">
        <f>(AK47/12*5*$D47*$F47*$G47*$I47)+(AK47/12*7*$E47*$F47*$H47*$I47)</f>
        <v>0</v>
      </c>
      <c r="AM47" s="40">
        <v>15</v>
      </c>
      <c r="AN47" s="36">
        <f>(AM47/12*5*$D47*$F47*$G47*$J47)+(AM47/12*7*$E47*$F47*$H47*$J47)</f>
        <v>170118.9</v>
      </c>
      <c r="AO47" s="36">
        <v>6</v>
      </c>
      <c r="AP47" s="36">
        <f>(AO47/12*5*$D47*$F47*$G47*$J47)+(AO47/12*7*$E47*$F47*$H47*$J47)</f>
        <v>68047.56</v>
      </c>
      <c r="AQ47" s="36"/>
      <c r="AR47" s="36">
        <f>(AQ47/12*5*$D47*$F47*$G47*$J47)+(AQ47/12*7*$E47*$F47*$H47*$J47)</f>
        <v>0</v>
      </c>
      <c r="AS47" s="36">
        <v>0</v>
      </c>
      <c r="AT47" s="36">
        <f>(AS47/12*5*$D47*$F47*$G47*$J47)+(AS47/12*7*$E47*$F47*$H47*$J47)</f>
        <v>0</v>
      </c>
      <c r="AU47" s="36"/>
      <c r="AV47" s="36">
        <f>(AU47/12*5*$D47*$F47*$G47*$I47)+(AU47/12*7*$E47*$F47*$H47*$I47)</f>
        <v>0</v>
      </c>
      <c r="AW47" s="36"/>
      <c r="AX47" s="36">
        <f>(AW47/12*5*$D47*$F47*$G47*$I47)+(AW47/12*7*$E47*$F47*$H47*$I47)</f>
        <v>0</v>
      </c>
      <c r="AY47" s="36">
        <v>9</v>
      </c>
      <c r="AZ47" s="36">
        <f>(AY47/12*5*$D47*$F47*$G47*$J47)+(AY47/12*7*$E47*$F47*$H47*$J47)</f>
        <v>102071.34</v>
      </c>
      <c r="BA47" s="36">
        <v>0</v>
      </c>
      <c r="BB47" s="36">
        <f>(BA47/12*5*$D47*$F47*$G47*$I47)+(BA47/12*7*$E47*$F47*$H47*$I47)</f>
        <v>0</v>
      </c>
      <c r="BC47" s="36">
        <v>0</v>
      </c>
      <c r="BD47" s="36">
        <f>(BC47/12*5*$D47*$F47*$G47*$I47)+(BC47/12*7*$E47*$F47*$H47*$I47)</f>
        <v>0</v>
      </c>
      <c r="BE47" s="36">
        <v>0</v>
      </c>
      <c r="BF47" s="36">
        <f>(BE47/12*5*$D47*$F47*$G47*$I47)+(BE47/12*7*$E47*$F47*$H47*$I47)</f>
        <v>0</v>
      </c>
      <c r="BG47" s="36">
        <v>0</v>
      </c>
      <c r="BH47" s="36">
        <f>(BG47/12*5*$D47*$F47*$G47*$J47)+(BG47/12*7*$E47*$F47*$H47*$J47)</f>
        <v>0</v>
      </c>
      <c r="BI47" s="36">
        <v>102</v>
      </c>
      <c r="BJ47" s="36">
        <f>(BI47/12*5*$D47*$F47*$G47*$I47)+(BI47/12*7*$E47*$F47*$H47*$I47)</f>
        <v>964007.09999999986</v>
      </c>
      <c r="BK47" s="36">
        <v>32</v>
      </c>
      <c r="BL47" s="36">
        <f>(BK47/12*5*$D47*$F47*$G47*$I47)+(BK47/12*7*$E47*$F47*$H47*$I47)</f>
        <v>302433.59999999998</v>
      </c>
      <c r="BM47" s="46"/>
      <c r="BN47" s="36">
        <f>(BM47/12*5*$D47*$F47*$G47*$J47)+(BM47/12*7*$E47*$F47*$H47*$J47)</f>
        <v>0</v>
      </c>
      <c r="BO47" s="36">
        <v>57</v>
      </c>
      <c r="BP47" s="36">
        <f>(BO47/12*5*$D47*$F47*$G47*$J47)+(BO47/12*7*$E47*$F47*$H47*$J47)</f>
        <v>646451.81999999995</v>
      </c>
      <c r="BQ47" s="36">
        <v>120</v>
      </c>
      <c r="BR47" s="36">
        <f>(BQ47/12*5*$D47*$F47*$G47*$I47)+(BQ47/12*7*$E47*$F47*$H47*$I47)</f>
        <v>1134126</v>
      </c>
      <c r="BS47" s="36"/>
      <c r="BT47" s="36">
        <f>(BS47/12*5*$D47*$F47*$G47*$I47)+(BS47/12*7*$E47*$F47*$H47*$I47)</f>
        <v>0</v>
      </c>
      <c r="BU47" s="36"/>
      <c r="BV47" s="36">
        <f>(BU47/12*5*$D47*$F47*$G47*$J47)+(BU47/12*7*$E47*$F47*$H47*$J47)</f>
        <v>0</v>
      </c>
      <c r="BW47" s="36"/>
      <c r="BX47" s="36">
        <f>(BW47/12*5*$D47*$F47*$G47*$J47)+(BW47/12*7*$E47*$F47*$H47*$J47)</f>
        <v>0</v>
      </c>
      <c r="BY47" s="36">
        <v>164</v>
      </c>
      <c r="BZ47" s="36">
        <f>(BY47/12*5*$D47*$F47*$G47*$I47)+(BY47/12*7*$E47*$F47*$H47*$I47)</f>
        <v>1549972.1999999997</v>
      </c>
      <c r="CA47" s="36"/>
      <c r="CB47" s="36">
        <f>(CA47/12*5*$D47*$F47*$G47*$J47)+(CA47/12*7*$E47*$F47*$H47*$J47)</f>
        <v>0</v>
      </c>
      <c r="CC47" s="36">
        <v>0</v>
      </c>
      <c r="CD47" s="36">
        <f>(CC47/12*5*$D47*$F47*$G47*$I47)+(CC47/12*7*$E47*$F47*$H47*$I47)</f>
        <v>0</v>
      </c>
      <c r="CE47" s="36"/>
      <c r="CF47" s="36">
        <f>(CE47/12*5*$D47*$F47*$G47*$I47)+(CE47/12*7*$E47*$F47*$H47*$I47)</f>
        <v>0</v>
      </c>
      <c r="CG47" s="36">
        <v>45</v>
      </c>
      <c r="CH47" s="36">
        <f>(CG47/12*5*$D47*$F47*$G47*$I47)+(CG47/12*7*$E47*$F47*$H47*$I47)</f>
        <v>425297.25</v>
      </c>
      <c r="CI47" s="36"/>
      <c r="CJ47" s="36">
        <f>(CI47/12*5*$D47*$F47*$G47*$I47)+(CI47/12*7*$E47*$F47*$H47*$I47)</f>
        <v>0</v>
      </c>
      <c r="CK47" s="36">
        <v>12</v>
      </c>
      <c r="CL47" s="36">
        <f>(CK47/12*5*$D47*$F47*$G47*$J47)+(CK47/12*7*$E47*$F47*$H47*$J47)</f>
        <v>136095.12</v>
      </c>
      <c r="CM47" s="36"/>
      <c r="CN47" s="36">
        <f>(CM47/12*5*$D47*$F47*$G47*$J47)+(CM47/12*7*$E47*$F47*$H47*$J47)</f>
        <v>0</v>
      </c>
      <c r="CO47" s="41">
        <v>6</v>
      </c>
      <c r="CP47" s="36">
        <f>(CO47/12*5*$D47*$F47*$G47*$I47)+(CO47/12*7*$E47*$F47*$H47*$I47)</f>
        <v>56706.3</v>
      </c>
      <c r="CQ47" s="36">
        <v>10</v>
      </c>
      <c r="CR47" s="36">
        <f>(CQ47/12*5*$D47*$F47*$G47*$J47)+(CQ47/12*7*$E47*$F47*$H47*$J47)</f>
        <v>113412.59999999999</v>
      </c>
      <c r="CS47" s="36">
        <v>21</v>
      </c>
      <c r="CT47" s="36">
        <f>(CS47/12*5*$D47*$F47*$G47*$J47)+(CS47/12*7*$E47*$F47*$H47*$J47)</f>
        <v>238166.46000000002</v>
      </c>
      <c r="CU47" s="36"/>
      <c r="CV47" s="36">
        <f>(CU47/12*5*$D47*$F47*$G47*$J47)+(CU47/12*7*$E47*$F47*$H47*$J47)</f>
        <v>0</v>
      </c>
      <c r="CW47" s="36"/>
      <c r="CX47" s="36">
        <f>(CW47/12*5*$D47*$F47*$G47*$J47)+(CW47/12*7*$E47*$F47*$H47*$J47)</f>
        <v>0</v>
      </c>
      <c r="CY47" s="36">
        <v>39</v>
      </c>
      <c r="CZ47" s="36">
        <f>(CY47/12*5*$D47*$F47*$G47*$J47)+(CY47/12*7*$E47*$F47*$H47*$J47)</f>
        <v>442309.13999999996</v>
      </c>
      <c r="DA47" s="36">
        <v>10</v>
      </c>
      <c r="DB47" s="36">
        <f>(DA47/12*5*$D47*$F47*$G47*$I47)+(DA47/12*7*$E47*$F47*$H47*$I47)</f>
        <v>94510.5</v>
      </c>
      <c r="DC47" s="36">
        <v>8</v>
      </c>
      <c r="DD47" s="36">
        <f>(DC47/12*5*$D47*$F47*$G47*$I47)+(DC47/12*7*$E47*$F47*$H47*$I47)</f>
        <v>75608.399999999994</v>
      </c>
      <c r="DE47" s="36"/>
      <c r="DF47" s="36">
        <f>(DE47/12*5*$D47*$F47*$G47*$J47)+(DE47/12*7*$E47*$F47*$H47*$J47)</f>
        <v>0</v>
      </c>
      <c r="DG47" s="36">
        <v>1</v>
      </c>
      <c r="DH47" s="36">
        <f>(DG47/12*5*$D47*$F47*$G47*$J47)+(DG47/12*7*$E47*$F47*$H47*$J47)</f>
        <v>11341.259999999998</v>
      </c>
      <c r="DI47" s="36"/>
      <c r="DJ47" s="36">
        <f>(DI47/12*5*$D47*$F47*$G47*$K47)+(DI47/12*7*$E47*$F47*$H47*$K47)</f>
        <v>0</v>
      </c>
      <c r="DK47" s="36"/>
      <c r="DL47" s="36">
        <f>(DK47/12*5*$D47*$F47*$G47*$L47)+(DK47/12*7*$E47*$F47*$H47*$L47)</f>
        <v>0</v>
      </c>
      <c r="DM47" s="36"/>
      <c r="DN47" s="36">
        <f>(DM47*$D47*$F47*$G47*$J47)</f>
        <v>0</v>
      </c>
      <c r="DO47" s="36">
        <f t="shared" si="206"/>
        <v>1010</v>
      </c>
      <c r="DP47" s="36">
        <f t="shared" si="206"/>
        <v>9866896.2000000011</v>
      </c>
      <c r="DQ47" s="47">
        <f t="shared" si="57"/>
        <v>1010</v>
      </c>
      <c r="DR47" s="80">
        <f t="shared" si="2"/>
        <v>1</v>
      </c>
    </row>
    <row r="48" spans="1:122" ht="15.75" customHeight="1" x14ac:dyDescent="0.25">
      <c r="A48" s="43">
        <v>7</v>
      </c>
      <c r="B48" s="71"/>
      <c r="C48" s="67" t="s">
        <v>173</v>
      </c>
      <c r="D48" s="32">
        <f t="shared" si="58"/>
        <v>19063</v>
      </c>
      <c r="E48" s="33">
        <v>18530</v>
      </c>
      <c r="F48" s="72">
        <v>1.84</v>
      </c>
      <c r="G48" s="35">
        <v>1</v>
      </c>
      <c r="H48" s="35">
        <v>1</v>
      </c>
      <c r="I48" s="32">
        <v>1.4</v>
      </c>
      <c r="J48" s="32">
        <v>1.68</v>
      </c>
      <c r="K48" s="32">
        <v>2.23</v>
      </c>
      <c r="L48" s="32">
        <v>2.57</v>
      </c>
      <c r="M48" s="51">
        <f t="shared" ref="M48:BX48" si="207">M49</f>
        <v>0</v>
      </c>
      <c r="N48" s="51">
        <f t="shared" si="207"/>
        <v>0</v>
      </c>
      <c r="O48" s="51">
        <f t="shared" si="207"/>
        <v>0</v>
      </c>
      <c r="P48" s="51">
        <f t="shared" si="207"/>
        <v>0</v>
      </c>
      <c r="Q48" s="51">
        <f t="shared" si="207"/>
        <v>0</v>
      </c>
      <c r="R48" s="51">
        <f t="shared" si="207"/>
        <v>0</v>
      </c>
      <c r="S48" s="51">
        <f t="shared" si="207"/>
        <v>0</v>
      </c>
      <c r="T48" s="51">
        <f t="shared" si="207"/>
        <v>0</v>
      </c>
      <c r="U48" s="51">
        <f t="shared" si="207"/>
        <v>0</v>
      </c>
      <c r="V48" s="51">
        <f t="shared" si="207"/>
        <v>0</v>
      </c>
      <c r="W48" s="51">
        <f t="shared" si="207"/>
        <v>0</v>
      </c>
      <c r="X48" s="51">
        <f t="shared" si="207"/>
        <v>0</v>
      </c>
      <c r="Y48" s="51">
        <f t="shared" si="207"/>
        <v>28</v>
      </c>
      <c r="Z48" s="51">
        <f t="shared" si="207"/>
        <v>1670136.7629333334</v>
      </c>
      <c r="AA48" s="51">
        <f t="shared" si="207"/>
        <v>0</v>
      </c>
      <c r="AB48" s="51">
        <f t="shared" si="207"/>
        <v>0</v>
      </c>
      <c r="AC48" s="51">
        <f t="shared" si="207"/>
        <v>59</v>
      </c>
      <c r="AD48" s="51">
        <f t="shared" si="207"/>
        <v>3562520.791666667</v>
      </c>
      <c r="AE48" s="51">
        <f t="shared" si="207"/>
        <v>42</v>
      </c>
      <c r="AF48" s="51">
        <f t="shared" si="207"/>
        <v>2154365.5363999996</v>
      </c>
      <c r="AG48" s="51">
        <f t="shared" si="207"/>
        <v>0</v>
      </c>
      <c r="AH48" s="51">
        <f t="shared" si="207"/>
        <v>0</v>
      </c>
      <c r="AI48" s="51">
        <f t="shared" si="207"/>
        <v>0</v>
      </c>
      <c r="AJ48" s="51">
        <f t="shared" si="207"/>
        <v>0</v>
      </c>
      <c r="AK48" s="51">
        <f t="shared" si="207"/>
        <v>0</v>
      </c>
      <c r="AL48" s="51">
        <f t="shared" si="207"/>
        <v>0</v>
      </c>
      <c r="AM48" s="51">
        <f t="shared" si="207"/>
        <v>9</v>
      </c>
      <c r="AN48" s="51">
        <f t="shared" si="207"/>
        <v>533653.76332799997</v>
      </c>
      <c r="AO48" s="51">
        <f t="shared" si="207"/>
        <v>0</v>
      </c>
      <c r="AP48" s="51">
        <f t="shared" si="207"/>
        <v>0</v>
      </c>
      <c r="AQ48" s="51">
        <f t="shared" si="207"/>
        <v>23</v>
      </c>
      <c r="AR48" s="51">
        <f t="shared" si="207"/>
        <v>1363781.839616</v>
      </c>
      <c r="AS48" s="51">
        <f t="shared" si="207"/>
        <v>0</v>
      </c>
      <c r="AT48" s="51">
        <f t="shared" si="207"/>
        <v>0</v>
      </c>
      <c r="AU48" s="51">
        <f t="shared" si="207"/>
        <v>0</v>
      </c>
      <c r="AV48" s="51">
        <f t="shared" si="207"/>
        <v>0</v>
      </c>
      <c r="AW48" s="51">
        <f t="shared" si="207"/>
        <v>0</v>
      </c>
      <c r="AX48" s="51">
        <f t="shared" si="207"/>
        <v>0</v>
      </c>
      <c r="AY48" s="51">
        <f t="shared" si="207"/>
        <v>0</v>
      </c>
      <c r="AZ48" s="51">
        <f t="shared" si="207"/>
        <v>0</v>
      </c>
      <c r="BA48" s="51">
        <f t="shared" si="207"/>
        <v>0</v>
      </c>
      <c r="BB48" s="51">
        <f t="shared" si="207"/>
        <v>0</v>
      </c>
      <c r="BC48" s="51">
        <f t="shared" si="207"/>
        <v>0</v>
      </c>
      <c r="BD48" s="51">
        <f t="shared" si="207"/>
        <v>0</v>
      </c>
      <c r="BE48" s="51">
        <f t="shared" si="207"/>
        <v>0</v>
      </c>
      <c r="BF48" s="51">
        <f t="shared" si="207"/>
        <v>0</v>
      </c>
      <c r="BG48" s="51">
        <f t="shared" si="207"/>
        <v>0</v>
      </c>
      <c r="BH48" s="51">
        <f t="shared" si="207"/>
        <v>0</v>
      </c>
      <c r="BI48" s="51">
        <f t="shared" si="207"/>
        <v>0</v>
      </c>
      <c r="BJ48" s="51">
        <f t="shared" si="207"/>
        <v>0</v>
      </c>
      <c r="BK48" s="51">
        <f t="shared" si="207"/>
        <v>0</v>
      </c>
      <c r="BL48" s="51">
        <f t="shared" si="207"/>
        <v>0</v>
      </c>
      <c r="BM48" s="51">
        <f t="shared" si="207"/>
        <v>0</v>
      </c>
      <c r="BN48" s="51">
        <f t="shared" si="207"/>
        <v>0</v>
      </c>
      <c r="BO48" s="51">
        <f t="shared" si="207"/>
        <v>45</v>
      </c>
      <c r="BP48" s="51">
        <f t="shared" si="207"/>
        <v>2947593.4739999995</v>
      </c>
      <c r="BQ48" s="51">
        <f t="shared" si="207"/>
        <v>0</v>
      </c>
      <c r="BR48" s="51">
        <f t="shared" si="207"/>
        <v>0</v>
      </c>
      <c r="BS48" s="51">
        <f t="shared" si="207"/>
        <v>0</v>
      </c>
      <c r="BT48" s="51">
        <f t="shared" si="207"/>
        <v>0</v>
      </c>
      <c r="BU48" s="51">
        <f t="shared" si="207"/>
        <v>0</v>
      </c>
      <c r="BV48" s="51">
        <f t="shared" si="207"/>
        <v>0</v>
      </c>
      <c r="BW48" s="51">
        <f t="shared" si="207"/>
        <v>0</v>
      </c>
      <c r="BX48" s="51">
        <f t="shared" si="207"/>
        <v>0</v>
      </c>
      <c r="BY48" s="51">
        <f t="shared" ref="BY48:DQ48" si="208">BY49</f>
        <v>0</v>
      </c>
      <c r="BZ48" s="51">
        <f t="shared" si="208"/>
        <v>0</v>
      </c>
      <c r="CA48" s="51">
        <f t="shared" si="208"/>
        <v>0</v>
      </c>
      <c r="CB48" s="51">
        <f t="shared" si="208"/>
        <v>0</v>
      </c>
      <c r="CC48" s="51">
        <f t="shared" si="208"/>
        <v>0</v>
      </c>
      <c r="CD48" s="51">
        <f t="shared" si="208"/>
        <v>0</v>
      </c>
      <c r="CE48" s="51">
        <f t="shared" si="208"/>
        <v>0</v>
      </c>
      <c r="CF48" s="51">
        <f t="shared" si="208"/>
        <v>0</v>
      </c>
      <c r="CG48" s="51">
        <f t="shared" si="208"/>
        <v>0</v>
      </c>
      <c r="CH48" s="51">
        <f t="shared" si="208"/>
        <v>0</v>
      </c>
      <c r="CI48" s="51">
        <f t="shared" si="208"/>
        <v>0</v>
      </c>
      <c r="CJ48" s="51">
        <f t="shared" si="208"/>
        <v>0</v>
      </c>
      <c r="CK48" s="51">
        <f t="shared" si="208"/>
        <v>2</v>
      </c>
      <c r="CL48" s="51">
        <f t="shared" si="208"/>
        <v>117558.49313599999</v>
      </c>
      <c r="CM48" s="51">
        <f t="shared" si="208"/>
        <v>2</v>
      </c>
      <c r="CN48" s="51">
        <f t="shared" si="208"/>
        <v>135141.84667199996</v>
      </c>
      <c r="CO48" s="59">
        <f t="shared" si="208"/>
        <v>0</v>
      </c>
      <c r="CP48" s="51">
        <f t="shared" si="208"/>
        <v>0</v>
      </c>
      <c r="CQ48" s="51">
        <f t="shared" si="208"/>
        <v>2</v>
      </c>
      <c r="CR48" s="51">
        <f t="shared" si="208"/>
        <v>132089.59836799998</v>
      </c>
      <c r="CS48" s="51">
        <f t="shared" si="208"/>
        <v>0</v>
      </c>
      <c r="CT48" s="51">
        <f t="shared" si="208"/>
        <v>0</v>
      </c>
      <c r="CU48" s="51">
        <f t="shared" si="208"/>
        <v>0</v>
      </c>
      <c r="CV48" s="51">
        <f t="shared" si="208"/>
        <v>0</v>
      </c>
      <c r="CW48" s="51">
        <f t="shared" si="208"/>
        <v>0</v>
      </c>
      <c r="CX48" s="51">
        <f t="shared" si="208"/>
        <v>0</v>
      </c>
      <c r="CY48" s="51">
        <f t="shared" si="208"/>
        <v>0</v>
      </c>
      <c r="CZ48" s="51">
        <f t="shared" si="208"/>
        <v>0</v>
      </c>
      <c r="DA48" s="51">
        <f t="shared" si="208"/>
        <v>9</v>
      </c>
      <c r="DB48" s="51">
        <f t="shared" si="208"/>
        <v>491265.57900000003</v>
      </c>
      <c r="DC48" s="51">
        <f t="shared" si="208"/>
        <v>0</v>
      </c>
      <c r="DD48" s="51">
        <f t="shared" si="208"/>
        <v>0</v>
      </c>
      <c r="DE48" s="51">
        <f t="shared" si="208"/>
        <v>0</v>
      </c>
      <c r="DF48" s="51">
        <f t="shared" si="208"/>
        <v>0</v>
      </c>
      <c r="DG48" s="51">
        <f t="shared" si="208"/>
        <v>0</v>
      </c>
      <c r="DH48" s="51">
        <f t="shared" si="208"/>
        <v>0</v>
      </c>
      <c r="DI48" s="51">
        <f t="shared" si="208"/>
        <v>0</v>
      </c>
      <c r="DJ48" s="51">
        <f t="shared" si="208"/>
        <v>0</v>
      </c>
      <c r="DK48" s="51">
        <f t="shared" si="208"/>
        <v>1</v>
      </c>
      <c r="DL48" s="51">
        <f t="shared" si="208"/>
        <v>105085.44274666664</v>
      </c>
      <c r="DM48" s="51">
        <f t="shared" si="208"/>
        <v>0</v>
      </c>
      <c r="DN48" s="51">
        <f t="shared" si="208"/>
        <v>0</v>
      </c>
      <c r="DO48" s="51">
        <f t="shared" si="208"/>
        <v>222</v>
      </c>
      <c r="DP48" s="51">
        <f t="shared" si="208"/>
        <v>13213193.127866667</v>
      </c>
      <c r="DQ48" s="51">
        <f t="shared" si="208"/>
        <v>222</v>
      </c>
      <c r="DR48" s="70">
        <f t="shared" si="2"/>
        <v>1</v>
      </c>
    </row>
    <row r="49" spans="1:122" ht="30" customHeight="1" x14ac:dyDescent="0.25">
      <c r="A49" s="43"/>
      <c r="B49" s="44">
        <v>30</v>
      </c>
      <c r="C49" s="31" t="s">
        <v>174</v>
      </c>
      <c r="D49" s="32">
        <f t="shared" si="58"/>
        <v>19063</v>
      </c>
      <c r="E49" s="33">
        <v>18530</v>
      </c>
      <c r="F49" s="45">
        <v>1.84</v>
      </c>
      <c r="G49" s="35">
        <v>1</v>
      </c>
      <c r="H49" s="35">
        <v>1</v>
      </c>
      <c r="I49" s="32">
        <v>1.4</v>
      </c>
      <c r="J49" s="32">
        <v>1.68</v>
      </c>
      <c r="K49" s="32">
        <v>2.23</v>
      </c>
      <c r="L49" s="32">
        <v>2.57</v>
      </c>
      <c r="M49" s="36">
        <v>0</v>
      </c>
      <c r="N49" s="36">
        <f t="shared" ref="N49:P112" si="209">(M49/12*5*$D49*$F49*$G49*$I49*N$11)+(M49/12*7*$E49*$F49*$H49*$I49*N$12)</f>
        <v>0</v>
      </c>
      <c r="O49" s="36">
        <v>0</v>
      </c>
      <c r="P49" s="36">
        <f t="shared" si="209"/>
        <v>0</v>
      </c>
      <c r="Q49" s="36"/>
      <c r="R49" s="36">
        <f t="shared" ref="R49" si="210">(Q49/12*5*$D49*$F49*$G49*$I49*R$11)+(Q49/12*7*$E49*$F49*$H49*$I49*R$12)</f>
        <v>0</v>
      </c>
      <c r="S49" s="36"/>
      <c r="T49" s="36">
        <f t="shared" ref="T49" si="211">(S49/12*5*$D49*$F49*$G49*$I49*T$11)+(S49/12*7*$E49*$F49*$H49*$I49*T$12)</f>
        <v>0</v>
      </c>
      <c r="U49" s="36"/>
      <c r="V49" s="36">
        <f t="shared" ref="V49" si="212">(U49/12*5*$D49*$F49*$G49*$I49*V$11)+(U49/12*7*$E49*$F49*$H49*$I49*V$12)</f>
        <v>0</v>
      </c>
      <c r="W49" s="36">
        <v>0</v>
      </c>
      <c r="X49" s="36">
        <f t="shared" ref="X49" si="213">(W49/12*5*$D49*$F49*$G49*$I49*X$11)+(W49/12*7*$E49*$F49*$H49*$I49*X$12)</f>
        <v>0</v>
      </c>
      <c r="Y49" s="36">
        <v>28</v>
      </c>
      <c r="Z49" s="36">
        <f t="shared" ref="Z49" si="214">(Y49/12*5*$D49*$F49*$G49*$I49*Z$11)+(Y49/12*7*$E49*$F49*$H49*$I49*Z$12)</f>
        <v>1670136.7629333334</v>
      </c>
      <c r="AA49" s="36"/>
      <c r="AB49" s="36">
        <f t="shared" ref="AB49" si="215">(AA49/12*5*$D49*$F49*$G49*$I49*AB$11)+(AA49/12*7*$E49*$F49*$H49*$I49*AB$12)</f>
        <v>0</v>
      </c>
      <c r="AC49" s="36">
        <v>59</v>
      </c>
      <c r="AD49" s="36">
        <f t="shared" ref="AD49" si="216">(AC49/12*5*$D49*$F49*$G49*$I49*AD$11)+(AC49/12*7*$E49*$F49*$H49*$I49*AD$12)</f>
        <v>3562520.791666667</v>
      </c>
      <c r="AE49" s="36">
        <v>42</v>
      </c>
      <c r="AF49" s="36">
        <f t="shared" ref="AF49" si="217">(AE49/12*5*$D49*$F49*$G49*$I49*AF$11)+(AE49/12*7*$E49*$F49*$H49*$I49*AF$12)</f>
        <v>2154365.5363999996</v>
      </c>
      <c r="AG49" s="36"/>
      <c r="AH49" s="36">
        <f t="shared" ref="AH49" si="218">(AG49/12*5*$D49*$F49*$G49*$I49*AH$11)+(AG49/12*7*$E49*$F49*$H49*$I49*AH$12)</f>
        <v>0</v>
      </c>
      <c r="AI49" s="36"/>
      <c r="AJ49" s="36">
        <f t="shared" ref="AJ49" si="219">(AI49/12*5*$D49*$F49*$G49*$I49*AJ$11)+(AI49/12*7*$E49*$F49*$H49*$I49*AJ$12)</f>
        <v>0</v>
      </c>
      <c r="AK49" s="39">
        <v>0</v>
      </c>
      <c r="AL49" s="36">
        <f t="shared" ref="AL49" si="220">(AK49/12*5*$D49*$F49*$G49*$I49*AL$11)+(AK49/12*7*$E49*$F49*$H49*$I49*AL$12)</f>
        <v>0</v>
      </c>
      <c r="AM49" s="40">
        <v>9</v>
      </c>
      <c r="AN49" s="36">
        <f t="shared" ref="AN49" si="221">(AM49/12*5*$D49*$F49*$G49*$J49*AN$11)+(AM49/12*7*$E49*$F49*$H49*$J49*AN$12)</f>
        <v>533653.76332799997</v>
      </c>
      <c r="AO49" s="36"/>
      <c r="AP49" s="36">
        <f t="shared" ref="AP49" si="222">(AO49/12*5*$D49*$F49*$G49*$J49*AP$11)+(AO49/12*7*$E49*$F49*$H49*$J49*AP$12)</f>
        <v>0</v>
      </c>
      <c r="AQ49" s="36">
        <v>23</v>
      </c>
      <c r="AR49" s="36">
        <f t="shared" ref="AR49" si="223">(AQ49/12*5*$D49*$F49*$G49*$J49*AR$11)+(AQ49/12*7*$E49*$F49*$H49*$J49*AR$12)</f>
        <v>1363781.839616</v>
      </c>
      <c r="AS49" s="36"/>
      <c r="AT49" s="36">
        <f t="shared" ref="AT49" si="224">(AS49/12*5*$D49*$F49*$G49*$J49*AT$11)+(AS49/12*7*$E49*$F49*$H49*$J49*AT$12)</f>
        <v>0</v>
      </c>
      <c r="AU49" s="36"/>
      <c r="AV49" s="36">
        <f t="shared" ref="AV49" si="225">(AU49/12*5*$D49*$F49*$G49*$I49*AV$11)+(AU49/12*7*$E49*$F49*$H49*$I49*AV$12)</f>
        <v>0</v>
      </c>
      <c r="AW49" s="36"/>
      <c r="AX49" s="36">
        <f t="shared" ref="AX49" si="226">(AW49/12*5*$D49*$F49*$G49*$I49*AX$11)+(AW49/12*7*$E49*$F49*$H49*$I49*AX$12)</f>
        <v>0</v>
      </c>
      <c r="AY49" s="36"/>
      <c r="AZ49" s="36">
        <f t="shared" ref="AZ49" si="227">(AY49/12*5*$D49*$F49*$G49*$J49*AZ$11)+(AY49/12*7*$E49*$F49*$H49*$J49*AZ$12)</f>
        <v>0</v>
      </c>
      <c r="BA49" s="36"/>
      <c r="BB49" s="36">
        <f t="shared" ref="BB49" si="228">(BA49/12*5*$D49*$F49*$G49*$I49*BB$11)+(BA49/12*7*$E49*$F49*$H49*$I49*BB$12)</f>
        <v>0</v>
      </c>
      <c r="BC49" s="36"/>
      <c r="BD49" s="36">
        <f t="shared" ref="BD49" si="229">(BC49/12*5*$D49*$F49*$G49*$I49*BD$11)+(BC49/12*7*$E49*$F49*$H49*$I49*BD$12)</f>
        <v>0</v>
      </c>
      <c r="BE49" s="36"/>
      <c r="BF49" s="36">
        <f t="shared" ref="BF49" si="230">(BE49/12*5*$D49*$F49*$G49*$I49*BF$11)+(BE49/12*7*$E49*$F49*$H49*$I49*BF$12)</f>
        <v>0</v>
      </c>
      <c r="BG49" s="36"/>
      <c r="BH49" s="36">
        <f t="shared" ref="BH49" si="231">(BG49/12*5*$D49*$F49*$G49*$J49*BH$11)+(BG49/12*7*$E49*$F49*$H49*$J49*BH$12)</f>
        <v>0</v>
      </c>
      <c r="BI49" s="36">
        <v>0</v>
      </c>
      <c r="BJ49" s="36">
        <f t="shared" ref="BJ49" si="232">(BI49/12*5*$D49*$F49*$G49*$I49*BJ$11)+(BI49/12*7*$E49*$F49*$H49*$I49*BJ$12)</f>
        <v>0</v>
      </c>
      <c r="BK49" s="36"/>
      <c r="BL49" s="36">
        <f t="shared" ref="BL49" si="233">(BK49/12*5*$D49*$F49*$G49*$I49*BL$11)+(BK49/12*7*$E49*$F49*$H49*$I49*BL$12)</f>
        <v>0</v>
      </c>
      <c r="BM49" s="46"/>
      <c r="BN49" s="36">
        <f t="shared" ref="BN49" si="234">(BM49/12*5*$D49*$F49*$G49*$J49*BN$11)+(BM49/12*7*$E49*$F49*$H49*$J49*BN$12)</f>
        <v>0</v>
      </c>
      <c r="BO49" s="36">
        <v>45</v>
      </c>
      <c r="BP49" s="36">
        <f t="shared" ref="BP49" si="235">(BO49/12*5*$D49*$F49*$G49*$J49*BP$11)+(BO49/12*7*$E49*$F49*$H49*$J49*BP$12)</f>
        <v>2947593.4739999995</v>
      </c>
      <c r="BQ49" s="36"/>
      <c r="BR49" s="36">
        <f t="shared" ref="BR49" si="236">(BQ49/12*5*$D49*$F49*$G49*$I49*BR$11)+(BQ49/12*7*$E49*$F49*$H49*$I49*BR$12)</f>
        <v>0</v>
      </c>
      <c r="BS49" s="36"/>
      <c r="BT49" s="36">
        <f t="shared" ref="BT49" si="237">(BS49/12*5*$D49*$F49*$G49*$I49*BT$11)+(BS49/12*7*$E49*$F49*$H49*$I49*BT$12)</f>
        <v>0</v>
      </c>
      <c r="BU49" s="36"/>
      <c r="BV49" s="36">
        <f t="shared" ref="BV49" si="238">(BU49/12*5*$D49*$F49*$G49*$J49*BV$11)+(BU49/12*7*$E49*$F49*$H49*$J49*BV$12)</f>
        <v>0</v>
      </c>
      <c r="BW49" s="36"/>
      <c r="BX49" s="36">
        <f t="shared" ref="BX49" si="239">(BW49/12*5*$D49*$F49*$G49*$J49*BX$11)+(BW49/12*7*$E49*$F49*$H49*$J49*BX$12)</f>
        <v>0</v>
      </c>
      <c r="BY49" s="36"/>
      <c r="BZ49" s="36">
        <f t="shared" ref="BZ49" si="240">(BY49/12*5*$D49*$F49*$G49*$I49*BZ$11)+(BY49/12*7*$E49*$F49*$H49*$I49*BZ$12)</f>
        <v>0</v>
      </c>
      <c r="CA49" s="36"/>
      <c r="CB49" s="36">
        <f t="shared" ref="CB49" si="241">(CA49/12*5*$D49*$F49*$G49*$J49*CB$11)+(CA49/12*7*$E49*$F49*$H49*$J49*CB$12)</f>
        <v>0</v>
      </c>
      <c r="CC49" s="36"/>
      <c r="CD49" s="36">
        <f t="shared" ref="CD49" si="242">(CC49/12*5*$D49*$F49*$G49*$I49*CD$11)+(CC49/12*7*$E49*$F49*$H49*$I49*CD$12)</f>
        <v>0</v>
      </c>
      <c r="CE49" s="36"/>
      <c r="CF49" s="36">
        <f t="shared" ref="CF49" si="243">(CE49/12*5*$D49*$F49*$G49*$I49*CF$11)+(CE49/12*7*$E49*$F49*$H49*$I49*CF$12)</f>
        <v>0</v>
      </c>
      <c r="CG49" s="36"/>
      <c r="CH49" s="36">
        <f t="shared" ref="CH49" si="244">(CG49/12*5*$D49*$F49*$G49*$I49*CH$11)+(CG49/12*7*$E49*$F49*$H49*$I49*CH$12)</f>
        <v>0</v>
      </c>
      <c r="CI49" s="36"/>
      <c r="CJ49" s="36">
        <f t="shared" ref="CJ49" si="245">(CI49/12*5*$D49*$F49*$G49*$I49*CJ$11)+(CI49/12*7*$E49*$F49*$H49*$I49*CJ$12)</f>
        <v>0</v>
      </c>
      <c r="CK49" s="36">
        <v>2</v>
      </c>
      <c r="CL49" s="36">
        <f t="shared" ref="CL49:CN49" si="246">(CK49/12*5*$D49*$F49*$G49*$J49*CL$11)+(CK49/12*7*$E49*$F49*$H49*$J49*CL$12)</f>
        <v>117558.49313599999</v>
      </c>
      <c r="CM49" s="36">
        <v>2</v>
      </c>
      <c r="CN49" s="36">
        <f t="shared" si="246"/>
        <v>135141.84667199996</v>
      </c>
      <c r="CO49" s="41"/>
      <c r="CP49" s="36">
        <f t="shared" ref="CP49" si="247">(CO49/12*5*$D49*$F49*$G49*$I49*CP$11)+(CO49/12*7*$E49*$F49*$H49*$I49*CP$12)</f>
        <v>0</v>
      </c>
      <c r="CQ49" s="36">
        <v>2</v>
      </c>
      <c r="CR49" s="36">
        <f t="shared" ref="CR49" si="248">(CQ49/12*5*$D49*$F49*$G49*$J49*CR$11)+(CQ49/12*7*$E49*$F49*$H49*$J49*CR$12)</f>
        <v>132089.59836799998</v>
      </c>
      <c r="CS49" s="36"/>
      <c r="CT49" s="36">
        <f t="shared" ref="CT49" si="249">(CS49/12*5*$D49*$F49*$G49*$J49*CT$11)+(CS49/12*7*$E49*$F49*$H49*$J49*CT$12)</f>
        <v>0</v>
      </c>
      <c r="CU49" s="36"/>
      <c r="CV49" s="36">
        <f t="shared" ref="CV49" si="250">(CU49/12*5*$D49*$F49*$G49*$J49*CV$11)+(CU49/12*7*$E49*$F49*$H49*$J49*CV$12)</f>
        <v>0</v>
      </c>
      <c r="CW49" s="36"/>
      <c r="CX49" s="36">
        <f t="shared" ref="CX49" si="251">(CW49/12*5*$D49*$F49*$G49*$J49*CX$11)+(CW49/12*7*$E49*$F49*$H49*$J49*CX$12)</f>
        <v>0</v>
      </c>
      <c r="CY49" s="36"/>
      <c r="CZ49" s="36">
        <f t="shared" ref="CZ49" si="252">(CY49/12*5*$D49*$F49*$G49*$J49*CZ$11)+(CY49/12*7*$E49*$F49*$H49*$J49*CZ$12)</f>
        <v>0</v>
      </c>
      <c r="DA49" s="36">
        <v>9</v>
      </c>
      <c r="DB49" s="36">
        <f t="shared" ref="DB49" si="253">(DA49/12*5*$D49*$F49*$G49*$I49*DB$11)+(DA49/12*7*$E49*$F49*$H49*$I49*DB$12)</f>
        <v>491265.57900000003</v>
      </c>
      <c r="DC49" s="36"/>
      <c r="DD49" s="36">
        <f t="shared" ref="DD49" si="254">(DC49/12*5*$D49*$F49*$G49*$I49*DD$11)+(DC49/12*7*$E49*$F49*$H49*$I49*DD$12)</f>
        <v>0</v>
      </c>
      <c r="DE49" s="36"/>
      <c r="DF49" s="36">
        <f t="shared" ref="DF49" si="255">(DE49/12*5*$D49*$F49*$G49*$J49*DF$11)+(DE49/12*7*$E49*$F49*$H49*$J49*DF$12)</f>
        <v>0</v>
      </c>
      <c r="DG49" s="36"/>
      <c r="DH49" s="36">
        <f t="shared" ref="DH49" si="256">(DG49/12*5*$D49*$F49*$G49*$J49*DH$11)+(DG49/12*7*$E49*$F49*$H49*$J49*DH$12)</f>
        <v>0</v>
      </c>
      <c r="DI49" s="36"/>
      <c r="DJ49" s="36">
        <f t="shared" ref="DJ49" si="257">(DI49/12*5*$D49*$F49*$G49*$K49*DJ$11)+(DI49/12*7*$E49*$F49*$H49*$K49*DJ$12)</f>
        <v>0</v>
      </c>
      <c r="DK49" s="36">
        <v>1</v>
      </c>
      <c r="DL49" s="36">
        <f t="shared" ref="DL49" si="258">(DK49/12*5*$D49*$F49*$G49*$L49*DL$11)+(DK49/12*7*$E49*$F49*$G49*$L49*DL$12)</f>
        <v>105085.44274666664</v>
      </c>
      <c r="DM49" s="36"/>
      <c r="DN49" s="36">
        <f t="shared" si="55"/>
        <v>0</v>
      </c>
      <c r="DO49" s="36">
        <f>SUM(M49,O49,Q49,S49,U49,W49,Y49,AA49,AC49,AE49,AG49,AI49,AK49,AM49,AO49,AQ49,AS49,AU49,AW49,AY49,BA49,BC49,BE49,BG49,BI49,BK49,BM49,BO49,BQ49,BS49,BU49,BW49,BY49,CA49,CC49,CE49,CG49,CI49,CK49,CM49,CO49,CQ49,CS49,CU49,CW49,CY49,DA49,DC49,DE49,DG49,DI49,DK49,DM49)</f>
        <v>222</v>
      </c>
      <c r="DP49" s="36">
        <f>SUM(N49,P49,R49,T49,V49,X49,Z49,AB49,AD49,AF49,AH49,AJ49,AL49,AN49,AP49,AR49,AT49,AV49,AX49,AZ49,BB49,BD49,BF49,BH49,BJ49,BL49,BN49,BP49,BR49,BT49,BV49,BX49,BZ49,CB49,CD49,CF49,CH49,CJ49,CL49,CN49,CP49,CR49,CT49,CV49,CX49,CZ49,DB49,DD49,DF49,DH49,DJ49,DL49,DN49)</f>
        <v>13213193.127866667</v>
      </c>
      <c r="DQ49" s="47">
        <f t="shared" si="57"/>
        <v>222</v>
      </c>
      <c r="DR49" s="80">
        <f t="shared" si="2"/>
        <v>1</v>
      </c>
    </row>
    <row r="50" spans="1:122" ht="15.75" customHeight="1" x14ac:dyDescent="0.25">
      <c r="A50" s="43">
        <v>8</v>
      </c>
      <c r="B50" s="71"/>
      <c r="C50" s="67" t="s">
        <v>175</v>
      </c>
      <c r="D50" s="32">
        <f t="shared" si="58"/>
        <v>19063</v>
      </c>
      <c r="E50" s="33">
        <v>18530</v>
      </c>
      <c r="F50" s="72">
        <v>4.59</v>
      </c>
      <c r="G50" s="35">
        <v>1</v>
      </c>
      <c r="H50" s="35">
        <v>1</v>
      </c>
      <c r="I50" s="32">
        <v>1.4</v>
      </c>
      <c r="J50" s="32">
        <v>1.68</v>
      </c>
      <c r="K50" s="32">
        <v>2.23</v>
      </c>
      <c r="L50" s="32">
        <v>2.57</v>
      </c>
      <c r="M50" s="51">
        <f t="shared" ref="M50:BX50" si="259">SUM(M51:M53)</f>
        <v>0</v>
      </c>
      <c r="N50" s="51">
        <f t="shared" si="259"/>
        <v>0</v>
      </c>
      <c r="O50" s="51">
        <f t="shared" si="259"/>
        <v>0</v>
      </c>
      <c r="P50" s="51">
        <f t="shared" si="259"/>
        <v>0</v>
      </c>
      <c r="Q50" s="51">
        <f t="shared" si="259"/>
        <v>0</v>
      </c>
      <c r="R50" s="51">
        <f t="shared" si="259"/>
        <v>0</v>
      </c>
      <c r="S50" s="51">
        <f t="shared" si="259"/>
        <v>0</v>
      </c>
      <c r="T50" s="51">
        <f t="shared" si="259"/>
        <v>0</v>
      </c>
      <c r="U50" s="51">
        <f t="shared" si="259"/>
        <v>0</v>
      </c>
      <c r="V50" s="51">
        <f t="shared" si="259"/>
        <v>0</v>
      </c>
      <c r="W50" s="51">
        <f t="shared" si="259"/>
        <v>0</v>
      </c>
      <c r="X50" s="51">
        <f t="shared" si="259"/>
        <v>0</v>
      </c>
      <c r="Y50" s="51">
        <f t="shared" si="259"/>
        <v>0</v>
      </c>
      <c r="Z50" s="51">
        <f t="shared" si="259"/>
        <v>0</v>
      </c>
      <c r="AA50" s="51">
        <f t="shared" si="259"/>
        <v>0</v>
      </c>
      <c r="AB50" s="51">
        <f t="shared" si="259"/>
        <v>0</v>
      </c>
      <c r="AC50" s="51">
        <f t="shared" si="259"/>
        <v>0</v>
      </c>
      <c r="AD50" s="51">
        <f t="shared" si="259"/>
        <v>0</v>
      </c>
      <c r="AE50" s="51">
        <f t="shared" si="259"/>
        <v>131</v>
      </c>
      <c r="AF50" s="51">
        <f t="shared" si="259"/>
        <v>22861698.875399999</v>
      </c>
      <c r="AG50" s="51">
        <f t="shared" si="259"/>
        <v>0</v>
      </c>
      <c r="AH50" s="51">
        <f t="shared" si="259"/>
        <v>0</v>
      </c>
      <c r="AI50" s="51">
        <f t="shared" si="259"/>
        <v>0</v>
      </c>
      <c r="AJ50" s="51">
        <f t="shared" si="259"/>
        <v>0</v>
      </c>
      <c r="AK50" s="51">
        <f t="shared" si="259"/>
        <v>0</v>
      </c>
      <c r="AL50" s="51">
        <f t="shared" si="259"/>
        <v>0</v>
      </c>
      <c r="AM50" s="51">
        <f t="shared" si="259"/>
        <v>0</v>
      </c>
      <c r="AN50" s="51">
        <f t="shared" si="259"/>
        <v>0</v>
      </c>
      <c r="AO50" s="51">
        <f t="shared" si="259"/>
        <v>0</v>
      </c>
      <c r="AP50" s="51">
        <f t="shared" si="259"/>
        <v>0</v>
      </c>
      <c r="AQ50" s="51">
        <f t="shared" si="259"/>
        <v>0</v>
      </c>
      <c r="AR50" s="51">
        <f t="shared" si="259"/>
        <v>0</v>
      </c>
      <c r="AS50" s="51">
        <f t="shared" si="259"/>
        <v>0</v>
      </c>
      <c r="AT50" s="51">
        <f t="shared" si="259"/>
        <v>0</v>
      </c>
      <c r="AU50" s="51">
        <f t="shared" si="259"/>
        <v>0</v>
      </c>
      <c r="AV50" s="51">
        <f t="shared" si="259"/>
        <v>0</v>
      </c>
      <c r="AW50" s="51">
        <f t="shared" si="259"/>
        <v>0</v>
      </c>
      <c r="AX50" s="51">
        <f t="shared" si="259"/>
        <v>0</v>
      </c>
      <c r="AY50" s="51">
        <f t="shared" si="259"/>
        <v>0</v>
      </c>
      <c r="AZ50" s="51">
        <f t="shared" si="259"/>
        <v>0</v>
      </c>
      <c r="BA50" s="51">
        <f t="shared" si="259"/>
        <v>0</v>
      </c>
      <c r="BB50" s="51">
        <f t="shared" si="259"/>
        <v>0</v>
      </c>
      <c r="BC50" s="51">
        <f t="shared" si="259"/>
        <v>0</v>
      </c>
      <c r="BD50" s="51">
        <f t="shared" si="259"/>
        <v>0</v>
      </c>
      <c r="BE50" s="51">
        <f t="shared" si="259"/>
        <v>0</v>
      </c>
      <c r="BF50" s="51">
        <f t="shared" si="259"/>
        <v>0</v>
      </c>
      <c r="BG50" s="51">
        <f t="shared" si="259"/>
        <v>0</v>
      </c>
      <c r="BH50" s="51">
        <f t="shared" si="259"/>
        <v>0</v>
      </c>
      <c r="BI50" s="51">
        <f t="shared" si="259"/>
        <v>0</v>
      </c>
      <c r="BJ50" s="51">
        <f t="shared" si="259"/>
        <v>0</v>
      </c>
      <c r="BK50" s="51">
        <f t="shared" si="259"/>
        <v>0</v>
      </c>
      <c r="BL50" s="51">
        <f t="shared" si="259"/>
        <v>0</v>
      </c>
      <c r="BM50" s="51">
        <f t="shared" si="259"/>
        <v>0</v>
      </c>
      <c r="BN50" s="51">
        <f t="shared" si="259"/>
        <v>0</v>
      </c>
      <c r="BO50" s="51">
        <f t="shared" si="259"/>
        <v>0</v>
      </c>
      <c r="BP50" s="51">
        <f t="shared" si="259"/>
        <v>0</v>
      </c>
      <c r="BQ50" s="51">
        <f t="shared" si="259"/>
        <v>0</v>
      </c>
      <c r="BR50" s="51">
        <f t="shared" si="259"/>
        <v>0</v>
      </c>
      <c r="BS50" s="51">
        <f t="shared" si="259"/>
        <v>0</v>
      </c>
      <c r="BT50" s="51">
        <f t="shared" si="259"/>
        <v>0</v>
      </c>
      <c r="BU50" s="51">
        <f t="shared" si="259"/>
        <v>0</v>
      </c>
      <c r="BV50" s="51">
        <f t="shared" si="259"/>
        <v>0</v>
      </c>
      <c r="BW50" s="51">
        <f t="shared" si="259"/>
        <v>0</v>
      </c>
      <c r="BX50" s="51">
        <f t="shared" si="259"/>
        <v>0</v>
      </c>
      <c r="BY50" s="51">
        <f t="shared" ref="BY50:DQ50" si="260">SUM(BY51:BY53)</f>
        <v>0</v>
      </c>
      <c r="BZ50" s="51">
        <f t="shared" si="260"/>
        <v>0</v>
      </c>
      <c r="CA50" s="51">
        <f t="shared" si="260"/>
        <v>0</v>
      </c>
      <c r="CB50" s="51">
        <f t="shared" si="260"/>
        <v>0</v>
      </c>
      <c r="CC50" s="51">
        <f t="shared" si="260"/>
        <v>0</v>
      </c>
      <c r="CD50" s="51">
        <f t="shared" si="260"/>
        <v>0</v>
      </c>
      <c r="CE50" s="51">
        <f t="shared" si="260"/>
        <v>0</v>
      </c>
      <c r="CF50" s="51">
        <f t="shared" si="260"/>
        <v>0</v>
      </c>
      <c r="CG50" s="51">
        <f t="shared" si="260"/>
        <v>0</v>
      </c>
      <c r="CH50" s="51">
        <f t="shared" si="260"/>
        <v>0</v>
      </c>
      <c r="CI50" s="51">
        <f t="shared" si="260"/>
        <v>0</v>
      </c>
      <c r="CJ50" s="51">
        <f t="shared" si="260"/>
        <v>0</v>
      </c>
      <c r="CK50" s="51">
        <f t="shared" si="260"/>
        <v>0</v>
      </c>
      <c r="CL50" s="51">
        <f t="shared" si="260"/>
        <v>0</v>
      </c>
      <c r="CM50" s="51">
        <f t="shared" si="260"/>
        <v>0</v>
      </c>
      <c r="CN50" s="51">
        <f t="shared" si="260"/>
        <v>0</v>
      </c>
      <c r="CO50" s="59">
        <f t="shared" si="260"/>
        <v>0</v>
      </c>
      <c r="CP50" s="51">
        <f t="shared" si="260"/>
        <v>0</v>
      </c>
      <c r="CQ50" s="51">
        <f t="shared" si="260"/>
        <v>0</v>
      </c>
      <c r="CR50" s="51">
        <f t="shared" si="260"/>
        <v>0</v>
      </c>
      <c r="CS50" s="51">
        <f t="shared" si="260"/>
        <v>0</v>
      </c>
      <c r="CT50" s="51">
        <f t="shared" si="260"/>
        <v>0</v>
      </c>
      <c r="CU50" s="51">
        <f t="shared" si="260"/>
        <v>0</v>
      </c>
      <c r="CV50" s="51">
        <f t="shared" si="260"/>
        <v>0</v>
      </c>
      <c r="CW50" s="51">
        <f t="shared" si="260"/>
        <v>0</v>
      </c>
      <c r="CX50" s="51">
        <f t="shared" si="260"/>
        <v>0</v>
      </c>
      <c r="CY50" s="51">
        <f t="shared" si="260"/>
        <v>0</v>
      </c>
      <c r="CZ50" s="51">
        <f t="shared" si="260"/>
        <v>0</v>
      </c>
      <c r="DA50" s="51">
        <f t="shared" si="260"/>
        <v>3</v>
      </c>
      <c r="DB50" s="51">
        <f t="shared" si="260"/>
        <v>568989.96408333327</v>
      </c>
      <c r="DC50" s="51">
        <f t="shared" si="260"/>
        <v>0</v>
      </c>
      <c r="DD50" s="51">
        <f t="shared" si="260"/>
        <v>0</v>
      </c>
      <c r="DE50" s="51">
        <f t="shared" si="260"/>
        <v>0</v>
      </c>
      <c r="DF50" s="51">
        <f t="shared" si="260"/>
        <v>0</v>
      </c>
      <c r="DG50" s="51">
        <f t="shared" si="260"/>
        <v>0</v>
      </c>
      <c r="DH50" s="51">
        <f t="shared" si="260"/>
        <v>0</v>
      </c>
      <c r="DI50" s="51">
        <f t="shared" si="260"/>
        <v>0</v>
      </c>
      <c r="DJ50" s="51">
        <f t="shared" si="260"/>
        <v>0</v>
      </c>
      <c r="DK50" s="51">
        <f t="shared" si="260"/>
        <v>0</v>
      </c>
      <c r="DL50" s="51">
        <f t="shared" si="260"/>
        <v>0</v>
      </c>
      <c r="DM50" s="51">
        <f t="shared" si="260"/>
        <v>0</v>
      </c>
      <c r="DN50" s="51">
        <f t="shared" si="260"/>
        <v>0</v>
      </c>
      <c r="DO50" s="51">
        <f t="shared" si="260"/>
        <v>134</v>
      </c>
      <c r="DP50" s="51">
        <f t="shared" si="260"/>
        <v>23430688.839483332</v>
      </c>
      <c r="DQ50" s="51">
        <f t="shared" si="260"/>
        <v>134</v>
      </c>
      <c r="DR50" s="70">
        <f t="shared" si="2"/>
        <v>1</v>
      </c>
    </row>
    <row r="51" spans="1:122" ht="30" customHeight="1" x14ac:dyDescent="0.25">
      <c r="A51" s="43"/>
      <c r="B51" s="44">
        <v>31</v>
      </c>
      <c r="C51" s="31" t="s">
        <v>176</v>
      </c>
      <c r="D51" s="32">
        <f t="shared" si="58"/>
        <v>19063</v>
      </c>
      <c r="E51" s="33">
        <v>18530</v>
      </c>
      <c r="F51" s="45">
        <v>7.82</v>
      </c>
      <c r="G51" s="35">
        <v>1</v>
      </c>
      <c r="H51" s="73">
        <v>1</v>
      </c>
      <c r="I51" s="32">
        <v>1.4</v>
      </c>
      <c r="J51" s="32">
        <v>1.68</v>
      </c>
      <c r="K51" s="32">
        <v>2.23</v>
      </c>
      <c r="L51" s="32">
        <v>2.57</v>
      </c>
      <c r="M51" s="36">
        <v>0</v>
      </c>
      <c r="N51" s="36">
        <f t="shared" si="209"/>
        <v>0</v>
      </c>
      <c r="O51" s="36">
        <v>0</v>
      </c>
      <c r="P51" s="36">
        <f t="shared" si="209"/>
        <v>0</v>
      </c>
      <c r="Q51" s="36">
        <v>0</v>
      </c>
      <c r="R51" s="36">
        <f t="shared" ref="R51:R53" si="261">(Q51/12*5*$D51*$F51*$G51*$I51*R$11)+(Q51/12*7*$E51*$F51*$H51*$I51*R$12)</f>
        <v>0</v>
      </c>
      <c r="S51" s="36"/>
      <c r="T51" s="36">
        <f t="shared" ref="T51:T53" si="262">(S51/12*5*$D51*$F51*$G51*$I51*T$11)+(S51/12*7*$E51*$F51*$H51*$I51*T$12)</f>
        <v>0</v>
      </c>
      <c r="U51" s="36"/>
      <c r="V51" s="36">
        <f t="shared" ref="V51:V53" si="263">(U51/12*5*$D51*$F51*$G51*$I51*V$11)+(U51/12*7*$E51*$F51*$H51*$I51*V$12)</f>
        <v>0</v>
      </c>
      <c r="W51" s="36">
        <v>0</v>
      </c>
      <c r="X51" s="36">
        <f t="shared" ref="X51:X53" si="264">(W51/12*5*$D51*$F51*$G51*$I51*X$11)+(W51/12*7*$E51*$F51*$H51*$I51*X$12)</f>
        <v>0</v>
      </c>
      <c r="Y51" s="36">
        <v>0</v>
      </c>
      <c r="Z51" s="36">
        <f t="shared" ref="Z51:Z53" si="265">(Y51/12*5*$D51*$F51*$G51*$I51*Z$11)+(Y51/12*7*$E51*$F51*$H51*$I51*Z$12)</f>
        <v>0</v>
      </c>
      <c r="AA51" s="36">
        <v>0</v>
      </c>
      <c r="AB51" s="36">
        <f t="shared" ref="AB51:AB53" si="266">(AA51/12*5*$D51*$F51*$G51*$I51*AB$11)+(AA51/12*7*$E51*$F51*$H51*$I51*AB$12)</f>
        <v>0</v>
      </c>
      <c r="AC51" s="36">
        <v>0</v>
      </c>
      <c r="AD51" s="36">
        <f t="shared" ref="AD51:AD53" si="267">(AC51/12*5*$D51*$F51*$G51*$I51*AD$11)+(AC51/12*7*$E51*$F51*$H51*$I51*AD$12)</f>
        <v>0</v>
      </c>
      <c r="AE51" s="36">
        <v>60</v>
      </c>
      <c r="AF51" s="36">
        <f t="shared" ref="AF51:AF53" si="268">(AE51/12*5*$D51*$F51*$G51*$I51*AF$11)+(AE51/12*7*$E51*$F51*$H51*$I51*AF$12)</f>
        <v>13080076.471000001</v>
      </c>
      <c r="AG51" s="36">
        <v>0</v>
      </c>
      <c r="AH51" s="36">
        <f t="shared" ref="AH51:AH53" si="269">(AG51/12*5*$D51*$F51*$G51*$I51*AH$11)+(AG51/12*7*$E51*$F51*$H51*$I51*AH$12)</f>
        <v>0</v>
      </c>
      <c r="AI51" s="36"/>
      <c r="AJ51" s="36">
        <f t="shared" ref="AJ51:AJ53" si="270">(AI51/12*5*$D51*$F51*$G51*$I51*AJ$11)+(AI51/12*7*$E51*$F51*$H51*$I51*AJ$12)</f>
        <v>0</v>
      </c>
      <c r="AK51" s="39">
        <v>0</v>
      </c>
      <c r="AL51" s="36">
        <f t="shared" ref="AL51:AL53" si="271">(AK51/12*5*$D51*$F51*$G51*$I51*AL$11)+(AK51/12*7*$E51*$F51*$H51*$I51*AL$12)</f>
        <v>0</v>
      </c>
      <c r="AM51" s="40">
        <v>0</v>
      </c>
      <c r="AN51" s="36">
        <f t="shared" ref="AN51:AN53" si="272">(AM51/12*5*$D51*$F51*$G51*$J51*AN$11)+(AM51/12*7*$E51*$F51*$H51*$J51*AN$12)</f>
        <v>0</v>
      </c>
      <c r="AO51" s="36">
        <v>0</v>
      </c>
      <c r="AP51" s="36">
        <f t="shared" ref="AP51:AP53" si="273">(AO51/12*5*$D51*$F51*$G51*$J51*AP$11)+(AO51/12*7*$E51*$F51*$H51*$J51*AP$12)</f>
        <v>0</v>
      </c>
      <c r="AQ51" s="36"/>
      <c r="AR51" s="36">
        <f t="shared" ref="AR51:AR53" si="274">(AQ51/12*5*$D51*$F51*$G51*$J51*AR$11)+(AQ51/12*7*$E51*$F51*$H51*$J51*AR$12)</f>
        <v>0</v>
      </c>
      <c r="AS51" s="36"/>
      <c r="AT51" s="36">
        <f t="shared" ref="AT51:AT53" si="275">(AS51/12*5*$D51*$F51*$G51*$J51*AT$11)+(AS51/12*7*$E51*$F51*$H51*$J51*AT$12)</f>
        <v>0</v>
      </c>
      <c r="AU51" s="36"/>
      <c r="AV51" s="36">
        <f t="shared" ref="AV51:AV53" si="276">(AU51/12*5*$D51*$F51*$G51*$I51*AV$11)+(AU51/12*7*$E51*$F51*$H51*$I51*AV$12)</f>
        <v>0</v>
      </c>
      <c r="AW51" s="36"/>
      <c r="AX51" s="36">
        <f t="shared" ref="AX51:AX53" si="277">(AW51/12*5*$D51*$F51*$G51*$I51*AX$11)+(AW51/12*7*$E51*$F51*$H51*$I51*AX$12)</f>
        <v>0</v>
      </c>
      <c r="AY51" s="36">
        <v>0</v>
      </c>
      <c r="AZ51" s="36">
        <f t="shared" ref="AZ51:AZ53" si="278">(AY51/12*5*$D51*$F51*$G51*$J51*AZ$11)+(AY51/12*7*$E51*$F51*$H51*$J51*AZ$12)</f>
        <v>0</v>
      </c>
      <c r="BA51" s="36">
        <v>0</v>
      </c>
      <c r="BB51" s="36">
        <f t="shared" ref="BB51:BB53" si="279">(BA51/12*5*$D51*$F51*$G51*$I51*BB$11)+(BA51/12*7*$E51*$F51*$H51*$I51*BB$12)</f>
        <v>0</v>
      </c>
      <c r="BC51" s="36">
        <v>0</v>
      </c>
      <c r="BD51" s="36">
        <f t="shared" ref="BD51:BD53" si="280">(BC51/12*5*$D51*$F51*$G51*$I51*BD$11)+(BC51/12*7*$E51*$F51*$H51*$I51*BD$12)</f>
        <v>0</v>
      </c>
      <c r="BE51" s="36">
        <v>0</v>
      </c>
      <c r="BF51" s="36">
        <f t="shared" ref="BF51:BF53" si="281">(BE51/12*5*$D51*$F51*$G51*$I51*BF$11)+(BE51/12*7*$E51*$F51*$H51*$I51*BF$12)</f>
        <v>0</v>
      </c>
      <c r="BG51" s="36">
        <v>0</v>
      </c>
      <c r="BH51" s="36">
        <f t="shared" ref="BH51:BH53" si="282">(BG51/12*5*$D51*$F51*$G51*$J51*BH$11)+(BG51/12*7*$E51*$F51*$H51*$J51*BH$12)</f>
        <v>0</v>
      </c>
      <c r="BI51" s="36">
        <v>0</v>
      </c>
      <c r="BJ51" s="36">
        <f t="shared" ref="BJ51:BJ53" si="283">(BI51/12*5*$D51*$F51*$G51*$I51*BJ$11)+(BI51/12*7*$E51*$F51*$H51*$I51*BJ$12)</f>
        <v>0</v>
      </c>
      <c r="BK51" s="36">
        <v>0</v>
      </c>
      <c r="BL51" s="36">
        <f t="shared" ref="BL51:BL53" si="284">(BK51/12*5*$D51*$F51*$G51*$I51*BL$11)+(BK51/12*7*$E51*$F51*$H51*$I51*BL$12)</f>
        <v>0</v>
      </c>
      <c r="BM51" s="46">
        <v>0</v>
      </c>
      <c r="BN51" s="36">
        <f t="shared" ref="BN51:BN53" si="285">(BM51/12*5*$D51*$F51*$G51*$J51*BN$11)+(BM51/12*7*$E51*$F51*$H51*$J51*BN$12)</f>
        <v>0</v>
      </c>
      <c r="BO51" s="36"/>
      <c r="BP51" s="36">
        <f t="shared" ref="BP51:BP53" si="286">(BO51/12*5*$D51*$F51*$G51*$J51*BP$11)+(BO51/12*7*$E51*$F51*$H51*$J51*BP$12)</f>
        <v>0</v>
      </c>
      <c r="BQ51" s="36">
        <v>0</v>
      </c>
      <c r="BR51" s="36">
        <f t="shared" ref="BR51:BR53" si="287">(BQ51/12*5*$D51*$F51*$G51*$I51*BR$11)+(BQ51/12*7*$E51*$F51*$H51*$I51*BR$12)</f>
        <v>0</v>
      </c>
      <c r="BS51" s="36">
        <v>0</v>
      </c>
      <c r="BT51" s="36">
        <f t="shared" ref="BT51:BT53" si="288">(BS51/12*5*$D51*$F51*$G51*$I51*BT$11)+(BS51/12*7*$E51*$F51*$H51*$I51*BT$12)</f>
        <v>0</v>
      </c>
      <c r="BU51" s="36">
        <v>0</v>
      </c>
      <c r="BV51" s="36">
        <f t="shared" ref="BV51:BV53" si="289">(BU51/12*5*$D51*$F51*$G51*$J51*BV$11)+(BU51/12*7*$E51*$F51*$H51*$J51*BV$12)</f>
        <v>0</v>
      </c>
      <c r="BW51" s="36"/>
      <c r="BX51" s="36">
        <f t="shared" ref="BX51:BX53" si="290">(BW51/12*5*$D51*$F51*$G51*$J51*BX$11)+(BW51/12*7*$E51*$F51*$H51*$J51*BX$12)</f>
        <v>0</v>
      </c>
      <c r="BY51" s="36">
        <v>0</v>
      </c>
      <c r="BZ51" s="36">
        <f t="shared" ref="BZ51:BZ53" si="291">(BY51/12*5*$D51*$F51*$G51*$I51*BZ$11)+(BY51/12*7*$E51*$F51*$H51*$I51*BZ$12)</f>
        <v>0</v>
      </c>
      <c r="CA51" s="36">
        <v>0</v>
      </c>
      <c r="CB51" s="36">
        <f t="shared" ref="CB51:CB53" si="292">(CA51/12*5*$D51*$F51*$G51*$J51*CB$11)+(CA51/12*7*$E51*$F51*$H51*$J51*CB$12)</f>
        <v>0</v>
      </c>
      <c r="CC51" s="36">
        <v>0</v>
      </c>
      <c r="CD51" s="36">
        <f t="shared" ref="CD51:CD53" si="293">(CC51/12*5*$D51*$F51*$G51*$I51*CD$11)+(CC51/12*7*$E51*$F51*$H51*$I51*CD$12)</f>
        <v>0</v>
      </c>
      <c r="CE51" s="36"/>
      <c r="CF51" s="36">
        <f t="shared" ref="CF51:CF53" si="294">(CE51/12*5*$D51*$F51*$G51*$I51*CF$11)+(CE51/12*7*$E51*$F51*$H51*$I51*CF$12)</f>
        <v>0</v>
      </c>
      <c r="CG51" s="36"/>
      <c r="CH51" s="36">
        <f t="shared" ref="CH51:CH53" si="295">(CG51/12*5*$D51*$F51*$G51*$I51*CH$11)+(CG51/12*7*$E51*$F51*$H51*$I51*CH$12)</f>
        <v>0</v>
      </c>
      <c r="CI51" s="36"/>
      <c r="CJ51" s="36">
        <f t="shared" ref="CJ51:CJ53" si="296">(CI51/12*5*$D51*$F51*$G51*$I51*CJ$11)+(CI51/12*7*$E51*$F51*$H51*$I51*CJ$12)</f>
        <v>0</v>
      </c>
      <c r="CK51" s="36"/>
      <c r="CL51" s="36">
        <f t="shared" ref="CL51:CN53" si="297">(CK51/12*5*$D51*$F51*$G51*$J51*CL$11)+(CK51/12*7*$E51*$F51*$H51*$J51*CL$12)</f>
        <v>0</v>
      </c>
      <c r="CM51" s="36"/>
      <c r="CN51" s="36">
        <f t="shared" si="297"/>
        <v>0</v>
      </c>
      <c r="CO51" s="41"/>
      <c r="CP51" s="36">
        <f t="shared" ref="CP51:CP53" si="298">(CO51/12*5*$D51*$F51*$G51*$I51*CP$11)+(CO51/12*7*$E51*$F51*$H51*$I51*CP$12)</f>
        <v>0</v>
      </c>
      <c r="CQ51" s="36"/>
      <c r="CR51" s="36">
        <f t="shared" ref="CR51:CR53" si="299">(CQ51/12*5*$D51*$F51*$G51*$J51*CR$11)+(CQ51/12*7*$E51*$F51*$H51*$J51*CR$12)</f>
        <v>0</v>
      </c>
      <c r="CS51" s="36"/>
      <c r="CT51" s="36">
        <f t="shared" ref="CT51:CT53" si="300">(CS51/12*5*$D51*$F51*$G51*$J51*CT$11)+(CS51/12*7*$E51*$F51*$H51*$J51*CT$12)</f>
        <v>0</v>
      </c>
      <c r="CU51" s="36"/>
      <c r="CV51" s="36">
        <f t="shared" ref="CV51:CV53" si="301">(CU51/12*5*$D51*$F51*$G51*$J51*CV$11)+(CU51/12*7*$E51*$F51*$H51*$J51*CV$12)</f>
        <v>0</v>
      </c>
      <c r="CW51" s="36"/>
      <c r="CX51" s="36">
        <f t="shared" ref="CX51:CX53" si="302">(CW51/12*5*$D51*$F51*$G51*$J51*CX$11)+(CW51/12*7*$E51*$F51*$H51*$J51*CX$12)</f>
        <v>0</v>
      </c>
      <c r="CY51" s="36"/>
      <c r="CZ51" s="36">
        <f t="shared" ref="CZ51:CZ53" si="303">(CY51/12*5*$D51*$F51*$G51*$J51*CZ$11)+(CY51/12*7*$E51*$F51*$H51*$J51*CZ$12)</f>
        <v>0</v>
      </c>
      <c r="DA51" s="36">
        <v>1</v>
      </c>
      <c r="DB51" s="36">
        <f t="shared" ref="DB51:DB53" si="304">(DA51/12*5*$D51*$F51*$G51*$I51*DB$11)+(DA51/12*7*$E51*$F51*$H51*$I51*DB$12)</f>
        <v>231986.52341666661</v>
      </c>
      <c r="DC51" s="36"/>
      <c r="DD51" s="36">
        <f t="shared" ref="DD51:DD53" si="305">(DC51/12*5*$D51*$F51*$G51*$I51*DD$11)+(DC51/12*7*$E51*$F51*$H51*$I51*DD$12)</f>
        <v>0</v>
      </c>
      <c r="DE51" s="36"/>
      <c r="DF51" s="36">
        <f t="shared" ref="DF51:DF53" si="306">(DE51/12*5*$D51*$F51*$G51*$J51*DF$11)+(DE51/12*7*$E51*$F51*$H51*$J51*DF$12)</f>
        <v>0</v>
      </c>
      <c r="DG51" s="36"/>
      <c r="DH51" s="36">
        <f t="shared" ref="DH51:DH53" si="307">(DG51/12*5*$D51*$F51*$G51*$J51*DH$11)+(DG51/12*7*$E51*$F51*$H51*$J51*DH$12)</f>
        <v>0</v>
      </c>
      <c r="DI51" s="36"/>
      <c r="DJ51" s="36">
        <f t="shared" ref="DJ51:DJ114" si="308">(DI51/12*5*$D51*$F51*$G51*$K51*DJ$11)+(DI51/12*7*$E51*$F51*$H51*$K51*DJ$12)</f>
        <v>0</v>
      </c>
      <c r="DK51" s="36"/>
      <c r="DL51" s="36">
        <f>(DK51/12*5*$D51*$F51*$G51*$L51*DL$11)+(DK51/12*7*$E51*$F51*$H51*$L51*DL$12)</f>
        <v>0</v>
      </c>
      <c r="DM51" s="36"/>
      <c r="DN51" s="36">
        <f t="shared" si="55"/>
        <v>0</v>
      </c>
      <c r="DO51" s="36">
        <f t="shared" ref="DO51:DP53" si="309">SUM(M51,O51,Q51,S51,U51,W51,Y51,AA51,AC51,AE51,AG51,AI51,AK51,AM51,AO51,AQ51,AS51,AU51,AW51,AY51,BA51,BC51,BE51,BG51,BI51,BK51,BM51,BO51,BQ51,BS51,BU51,BW51,BY51,CA51,CC51,CE51,CG51,CI51,CK51,CM51,CO51,CQ51,CS51,CU51,CW51,CY51,DA51,DC51,DE51,DG51,DI51,DK51,DM51)</f>
        <v>61</v>
      </c>
      <c r="DP51" s="36">
        <f t="shared" si="309"/>
        <v>13312062.994416667</v>
      </c>
      <c r="DQ51" s="47">
        <f t="shared" si="57"/>
        <v>61</v>
      </c>
      <c r="DR51" s="80">
        <f t="shared" si="2"/>
        <v>1</v>
      </c>
    </row>
    <row r="52" spans="1:122" ht="30" customHeight="1" x14ac:dyDescent="0.25">
      <c r="A52" s="43"/>
      <c r="B52" s="44">
        <v>32</v>
      </c>
      <c r="C52" s="31" t="s">
        <v>177</v>
      </c>
      <c r="D52" s="32">
        <f t="shared" si="58"/>
        <v>19063</v>
      </c>
      <c r="E52" s="33">
        <v>18530</v>
      </c>
      <c r="F52" s="50">
        <v>5.68</v>
      </c>
      <c r="G52" s="35">
        <v>1</v>
      </c>
      <c r="H52" s="73">
        <v>1</v>
      </c>
      <c r="I52" s="32">
        <v>1.4</v>
      </c>
      <c r="J52" s="32">
        <v>1.68</v>
      </c>
      <c r="K52" s="32">
        <v>2.23</v>
      </c>
      <c r="L52" s="32">
        <v>2.57</v>
      </c>
      <c r="M52" s="36">
        <v>0</v>
      </c>
      <c r="N52" s="36">
        <f t="shared" si="209"/>
        <v>0</v>
      </c>
      <c r="O52" s="36">
        <v>0</v>
      </c>
      <c r="P52" s="36">
        <f t="shared" si="209"/>
        <v>0</v>
      </c>
      <c r="Q52" s="36"/>
      <c r="R52" s="36">
        <f t="shared" si="261"/>
        <v>0</v>
      </c>
      <c r="S52" s="36"/>
      <c r="T52" s="36">
        <f t="shared" si="262"/>
        <v>0</v>
      </c>
      <c r="U52" s="36"/>
      <c r="V52" s="36">
        <f t="shared" si="263"/>
        <v>0</v>
      </c>
      <c r="W52" s="36">
        <v>0</v>
      </c>
      <c r="X52" s="36">
        <f t="shared" si="264"/>
        <v>0</v>
      </c>
      <c r="Y52" s="36"/>
      <c r="Z52" s="36">
        <f t="shared" si="265"/>
        <v>0</v>
      </c>
      <c r="AA52" s="36"/>
      <c r="AB52" s="36">
        <f t="shared" si="266"/>
        <v>0</v>
      </c>
      <c r="AC52" s="36">
        <v>0</v>
      </c>
      <c r="AD52" s="36">
        <f t="shared" si="267"/>
        <v>0</v>
      </c>
      <c r="AE52" s="36">
        <v>31</v>
      </c>
      <c r="AF52" s="36">
        <f t="shared" si="268"/>
        <v>4908652.7387333326</v>
      </c>
      <c r="AG52" s="36"/>
      <c r="AH52" s="36">
        <f t="shared" si="269"/>
        <v>0</v>
      </c>
      <c r="AI52" s="51"/>
      <c r="AJ52" s="36">
        <f t="shared" si="270"/>
        <v>0</v>
      </c>
      <c r="AK52" s="39">
        <v>0</v>
      </c>
      <c r="AL52" s="36">
        <f t="shared" si="271"/>
        <v>0</v>
      </c>
      <c r="AM52" s="40">
        <v>0</v>
      </c>
      <c r="AN52" s="36">
        <f t="shared" si="272"/>
        <v>0</v>
      </c>
      <c r="AO52" s="36"/>
      <c r="AP52" s="36">
        <f t="shared" si="273"/>
        <v>0</v>
      </c>
      <c r="AQ52" s="36"/>
      <c r="AR52" s="36">
        <f t="shared" si="274"/>
        <v>0</v>
      </c>
      <c r="AS52" s="36"/>
      <c r="AT52" s="36">
        <f t="shared" si="275"/>
        <v>0</v>
      </c>
      <c r="AU52" s="36"/>
      <c r="AV52" s="36">
        <f t="shared" si="276"/>
        <v>0</v>
      </c>
      <c r="AW52" s="36"/>
      <c r="AX52" s="36">
        <f t="shared" si="277"/>
        <v>0</v>
      </c>
      <c r="AY52" s="36"/>
      <c r="AZ52" s="36">
        <f t="shared" si="278"/>
        <v>0</v>
      </c>
      <c r="BA52" s="36"/>
      <c r="BB52" s="36">
        <f t="shared" si="279"/>
        <v>0</v>
      </c>
      <c r="BC52" s="36"/>
      <c r="BD52" s="36">
        <f t="shared" si="280"/>
        <v>0</v>
      </c>
      <c r="BE52" s="36"/>
      <c r="BF52" s="36">
        <f t="shared" si="281"/>
        <v>0</v>
      </c>
      <c r="BG52" s="36"/>
      <c r="BH52" s="36">
        <f t="shared" si="282"/>
        <v>0</v>
      </c>
      <c r="BI52" s="36">
        <v>0</v>
      </c>
      <c r="BJ52" s="36">
        <f t="shared" si="283"/>
        <v>0</v>
      </c>
      <c r="BK52" s="36"/>
      <c r="BL52" s="36">
        <f t="shared" si="284"/>
        <v>0</v>
      </c>
      <c r="BM52" s="46"/>
      <c r="BN52" s="36">
        <f t="shared" si="285"/>
        <v>0</v>
      </c>
      <c r="BO52" s="36"/>
      <c r="BP52" s="36">
        <f t="shared" si="286"/>
        <v>0</v>
      </c>
      <c r="BQ52" s="36"/>
      <c r="BR52" s="36">
        <f t="shared" si="287"/>
        <v>0</v>
      </c>
      <c r="BS52" s="36"/>
      <c r="BT52" s="36">
        <f t="shared" si="288"/>
        <v>0</v>
      </c>
      <c r="BU52" s="36"/>
      <c r="BV52" s="36">
        <f t="shared" si="289"/>
        <v>0</v>
      </c>
      <c r="BW52" s="36"/>
      <c r="BX52" s="36">
        <f t="shared" si="290"/>
        <v>0</v>
      </c>
      <c r="BY52" s="36"/>
      <c r="BZ52" s="36">
        <f t="shared" si="291"/>
        <v>0</v>
      </c>
      <c r="CA52" s="36"/>
      <c r="CB52" s="36">
        <f t="shared" si="292"/>
        <v>0</v>
      </c>
      <c r="CC52" s="36"/>
      <c r="CD52" s="36">
        <f t="shared" si="293"/>
        <v>0</v>
      </c>
      <c r="CE52" s="36"/>
      <c r="CF52" s="36">
        <f t="shared" si="294"/>
        <v>0</v>
      </c>
      <c r="CG52" s="36"/>
      <c r="CH52" s="36">
        <f t="shared" si="295"/>
        <v>0</v>
      </c>
      <c r="CI52" s="36"/>
      <c r="CJ52" s="36">
        <f t="shared" si="296"/>
        <v>0</v>
      </c>
      <c r="CK52" s="36"/>
      <c r="CL52" s="36">
        <f t="shared" si="297"/>
        <v>0</v>
      </c>
      <c r="CM52" s="36"/>
      <c r="CN52" s="36">
        <f t="shared" si="297"/>
        <v>0</v>
      </c>
      <c r="CO52" s="41"/>
      <c r="CP52" s="36">
        <f t="shared" si="298"/>
        <v>0</v>
      </c>
      <c r="CQ52" s="36"/>
      <c r="CR52" s="36">
        <f t="shared" si="299"/>
        <v>0</v>
      </c>
      <c r="CS52" s="36"/>
      <c r="CT52" s="36">
        <f t="shared" si="300"/>
        <v>0</v>
      </c>
      <c r="CU52" s="36"/>
      <c r="CV52" s="36">
        <f t="shared" si="301"/>
        <v>0</v>
      </c>
      <c r="CW52" s="36"/>
      <c r="CX52" s="36">
        <f t="shared" si="302"/>
        <v>0</v>
      </c>
      <c r="CY52" s="36"/>
      <c r="CZ52" s="36">
        <f t="shared" si="303"/>
        <v>0</v>
      </c>
      <c r="DA52" s="36">
        <v>2</v>
      </c>
      <c r="DB52" s="36">
        <f t="shared" si="304"/>
        <v>337003.4406666666</v>
      </c>
      <c r="DC52" s="36"/>
      <c r="DD52" s="36">
        <f t="shared" si="305"/>
        <v>0</v>
      </c>
      <c r="DE52" s="36"/>
      <c r="DF52" s="36">
        <f t="shared" si="306"/>
        <v>0</v>
      </c>
      <c r="DG52" s="36"/>
      <c r="DH52" s="36">
        <f t="shared" si="307"/>
        <v>0</v>
      </c>
      <c r="DI52" s="36"/>
      <c r="DJ52" s="36">
        <f t="shared" si="308"/>
        <v>0</v>
      </c>
      <c r="DK52" s="36"/>
      <c r="DL52" s="36">
        <f t="shared" ref="DL52:DL53" si="310">(DK52/12*5*$D52*$F52*$G52*$L52*DL$11)+(DK52/12*7*$E52*$F52*$H52*$L52*DL$12)</f>
        <v>0</v>
      </c>
      <c r="DM52" s="36"/>
      <c r="DN52" s="36">
        <f t="shared" si="55"/>
        <v>0</v>
      </c>
      <c r="DO52" s="36">
        <f t="shared" si="309"/>
        <v>33</v>
      </c>
      <c r="DP52" s="36">
        <f t="shared" si="309"/>
        <v>5245656.1793999989</v>
      </c>
      <c r="DQ52" s="47">
        <f t="shared" si="57"/>
        <v>33</v>
      </c>
      <c r="DR52" s="80">
        <f t="shared" si="2"/>
        <v>1</v>
      </c>
    </row>
    <row r="53" spans="1:122" ht="45" customHeight="1" x14ac:dyDescent="0.25">
      <c r="A53" s="43"/>
      <c r="B53" s="44">
        <v>33</v>
      </c>
      <c r="C53" s="31" t="s">
        <v>178</v>
      </c>
      <c r="D53" s="32">
        <f t="shared" si="58"/>
        <v>19063</v>
      </c>
      <c r="E53" s="33">
        <v>18530</v>
      </c>
      <c r="F53" s="45">
        <v>4.37</v>
      </c>
      <c r="G53" s="35">
        <v>1</v>
      </c>
      <c r="H53" s="73">
        <v>1</v>
      </c>
      <c r="I53" s="32">
        <v>1.4</v>
      </c>
      <c r="J53" s="32">
        <v>1.68</v>
      </c>
      <c r="K53" s="32">
        <v>2.23</v>
      </c>
      <c r="L53" s="32">
        <v>2.57</v>
      </c>
      <c r="M53" s="36">
        <v>0</v>
      </c>
      <c r="N53" s="36">
        <f t="shared" si="209"/>
        <v>0</v>
      </c>
      <c r="O53" s="36">
        <v>0</v>
      </c>
      <c r="P53" s="36">
        <f t="shared" si="209"/>
        <v>0</v>
      </c>
      <c r="Q53" s="36"/>
      <c r="R53" s="36">
        <f t="shared" si="261"/>
        <v>0</v>
      </c>
      <c r="S53" s="36"/>
      <c r="T53" s="36">
        <f t="shared" si="262"/>
        <v>0</v>
      </c>
      <c r="U53" s="36"/>
      <c r="V53" s="36">
        <f t="shared" si="263"/>
        <v>0</v>
      </c>
      <c r="W53" s="36">
        <v>0</v>
      </c>
      <c r="X53" s="36">
        <f t="shared" si="264"/>
        <v>0</v>
      </c>
      <c r="Y53" s="36"/>
      <c r="Z53" s="36">
        <f t="shared" si="265"/>
        <v>0</v>
      </c>
      <c r="AA53" s="36"/>
      <c r="AB53" s="36">
        <f t="shared" si="266"/>
        <v>0</v>
      </c>
      <c r="AC53" s="36">
        <v>0</v>
      </c>
      <c r="AD53" s="36">
        <f t="shared" si="267"/>
        <v>0</v>
      </c>
      <c r="AE53" s="36">
        <v>40</v>
      </c>
      <c r="AF53" s="36">
        <f t="shared" si="268"/>
        <v>4872969.6656666668</v>
      </c>
      <c r="AG53" s="36"/>
      <c r="AH53" s="36">
        <f t="shared" si="269"/>
        <v>0</v>
      </c>
      <c r="AI53" s="36"/>
      <c r="AJ53" s="36">
        <f t="shared" si="270"/>
        <v>0</v>
      </c>
      <c r="AK53" s="39">
        <v>0</v>
      </c>
      <c r="AL53" s="36">
        <f t="shared" si="271"/>
        <v>0</v>
      </c>
      <c r="AM53" s="40">
        <v>0</v>
      </c>
      <c r="AN53" s="36">
        <f t="shared" si="272"/>
        <v>0</v>
      </c>
      <c r="AO53" s="36"/>
      <c r="AP53" s="36">
        <f t="shared" si="273"/>
        <v>0</v>
      </c>
      <c r="AQ53" s="36"/>
      <c r="AR53" s="36">
        <f t="shared" si="274"/>
        <v>0</v>
      </c>
      <c r="AS53" s="36"/>
      <c r="AT53" s="36">
        <f t="shared" si="275"/>
        <v>0</v>
      </c>
      <c r="AU53" s="36"/>
      <c r="AV53" s="36">
        <f t="shared" si="276"/>
        <v>0</v>
      </c>
      <c r="AW53" s="36"/>
      <c r="AX53" s="36">
        <f t="shared" si="277"/>
        <v>0</v>
      </c>
      <c r="AY53" s="36"/>
      <c r="AZ53" s="36">
        <f t="shared" si="278"/>
        <v>0</v>
      </c>
      <c r="BA53" s="36"/>
      <c r="BB53" s="36">
        <f t="shared" si="279"/>
        <v>0</v>
      </c>
      <c r="BC53" s="36"/>
      <c r="BD53" s="36">
        <f t="shared" si="280"/>
        <v>0</v>
      </c>
      <c r="BE53" s="36"/>
      <c r="BF53" s="36">
        <f t="shared" si="281"/>
        <v>0</v>
      </c>
      <c r="BG53" s="36"/>
      <c r="BH53" s="36">
        <f t="shared" si="282"/>
        <v>0</v>
      </c>
      <c r="BI53" s="36">
        <v>0</v>
      </c>
      <c r="BJ53" s="36">
        <f t="shared" si="283"/>
        <v>0</v>
      </c>
      <c r="BK53" s="36"/>
      <c r="BL53" s="36">
        <f t="shared" si="284"/>
        <v>0</v>
      </c>
      <c r="BM53" s="46"/>
      <c r="BN53" s="36">
        <f t="shared" si="285"/>
        <v>0</v>
      </c>
      <c r="BO53" s="36"/>
      <c r="BP53" s="36">
        <f t="shared" si="286"/>
        <v>0</v>
      </c>
      <c r="BQ53" s="36"/>
      <c r="BR53" s="36">
        <f t="shared" si="287"/>
        <v>0</v>
      </c>
      <c r="BS53" s="36"/>
      <c r="BT53" s="36">
        <f t="shared" si="288"/>
        <v>0</v>
      </c>
      <c r="BU53" s="36"/>
      <c r="BV53" s="36">
        <f t="shared" si="289"/>
        <v>0</v>
      </c>
      <c r="BW53" s="36"/>
      <c r="BX53" s="36">
        <f t="shared" si="290"/>
        <v>0</v>
      </c>
      <c r="BY53" s="36"/>
      <c r="BZ53" s="36">
        <f t="shared" si="291"/>
        <v>0</v>
      </c>
      <c r="CA53" s="36"/>
      <c r="CB53" s="36">
        <f t="shared" si="292"/>
        <v>0</v>
      </c>
      <c r="CC53" s="36"/>
      <c r="CD53" s="36">
        <f t="shared" si="293"/>
        <v>0</v>
      </c>
      <c r="CE53" s="36"/>
      <c r="CF53" s="36">
        <f t="shared" si="294"/>
        <v>0</v>
      </c>
      <c r="CG53" s="36"/>
      <c r="CH53" s="36">
        <f t="shared" si="295"/>
        <v>0</v>
      </c>
      <c r="CI53" s="36"/>
      <c r="CJ53" s="36">
        <f t="shared" si="296"/>
        <v>0</v>
      </c>
      <c r="CK53" s="36"/>
      <c r="CL53" s="36">
        <f t="shared" si="297"/>
        <v>0</v>
      </c>
      <c r="CM53" s="36"/>
      <c r="CN53" s="36">
        <f t="shared" si="297"/>
        <v>0</v>
      </c>
      <c r="CO53" s="41"/>
      <c r="CP53" s="36">
        <f t="shared" si="298"/>
        <v>0</v>
      </c>
      <c r="CQ53" s="36"/>
      <c r="CR53" s="36">
        <f t="shared" si="299"/>
        <v>0</v>
      </c>
      <c r="CS53" s="36"/>
      <c r="CT53" s="36">
        <f t="shared" si="300"/>
        <v>0</v>
      </c>
      <c r="CU53" s="36"/>
      <c r="CV53" s="36">
        <f t="shared" si="301"/>
        <v>0</v>
      </c>
      <c r="CW53" s="36"/>
      <c r="CX53" s="36">
        <f t="shared" si="302"/>
        <v>0</v>
      </c>
      <c r="CY53" s="36"/>
      <c r="CZ53" s="36">
        <f t="shared" si="303"/>
        <v>0</v>
      </c>
      <c r="DA53" s="36"/>
      <c r="DB53" s="36">
        <f t="shared" si="304"/>
        <v>0</v>
      </c>
      <c r="DC53" s="36"/>
      <c r="DD53" s="36">
        <f t="shared" si="305"/>
        <v>0</v>
      </c>
      <c r="DE53" s="36"/>
      <c r="DF53" s="36">
        <f t="shared" si="306"/>
        <v>0</v>
      </c>
      <c r="DG53" s="36"/>
      <c r="DH53" s="36">
        <f t="shared" si="307"/>
        <v>0</v>
      </c>
      <c r="DI53" s="36"/>
      <c r="DJ53" s="36">
        <f t="shared" si="308"/>
        <v>0</v>
      </c>
      <c r="DK53" s="36"/>
      <c r="DL53" s="36">
        <f t="shared" si="310"/>
        <v>0</v>
      </c>
      <c r="DM53" s="36"/>
      <c r="DN53" s="36">
        <f t="shared" si="55"/>
        <v>0</v>
      </c>
      <c r="DO53" s="36">
        <f t="shared" si="309"/>
        <v>40</v>
      </c>
      <c r="DP53" s="36">
        <f t="shared" si="309"/>
        <v>4872969.6656666668</v>
      </c>
      <c r="DQ53" s="47">
        <f t="shared" si="57"/>
        <v>40</v>
      </c>
      <c r="DR53" s="80">
        <f t="shared" si="2"/>
        <v>1</v>
      </c>
    </row>
    <row r="54" spans="1:122" ht="15.75" customHeight="1" x14ac:dyDescent="0.25">
      <c r="A54" s="43">
        <v>9</v>
      </c>
      <c r="B54" s="71"/>
      <c r="C54" s="67" t="s">
        <v>179</v>
      </c>
      <c r="D54" s="32">
        <f t="shared" si="58"/>
        <v>19063</v>
      </c>
      <c r="E54" s="33">
        <v>18530</v>
      </c>
      <c r="F54" s="72">
        <v>1.1499999999999999</v>
      </c>
      <c r="G54" s="35">
        <v>1</v>
      </c>
      <c r="H54" s="35">
        <v>1</v>
      </c>
      <c r="I54" s="32">
        <v>1.4</v>
      </c>
      <c r="J54" s="32">
        <v>1.68</v>
      </c>
      <c r="K54" s="32">
        <v>2.23</v>
      </c>
      <c r="L54" s="32">
        <v>2.57</v>
      </c>
      <c r="M54" s="51">
        <f t="shared" ref="M54:BX54" si="311">SUM(M55:M64)</f>
        <v>19</v>
      </c>
      <c r="N54" s="51">
        <f t="shared" si="311"/>
        <v>706702.65084999998</v>
      </c>
      <c r="O54" s="51">
        <f t="shared" si="311"/>
        <v>0</v>
      </c>
      <c r="P54" s="51">
        <f t="shared" si="311"/>
        <v>0</v>
      </c>
      <c r="Q54" s="51">
        <f t="shared" si="311"/>
        <v>0</v>
      </c>
      <c r="R54" s="51">
        <f t="shared" si="311"/>
        <v>0</v>
      </c>
      <c r="S54" s="51">
        <f t="shared" si="311"/>
        <v>0</v>
      </c>
      <c r="T54" s="51">
        <f t="shared" si="311"/>
        <v>0</v>
      </c>
      <c r="U54" s="51">
        <f t="shared" si="311"/>
        <v>0</v>
      </c>
      <c r="V54" s="51">
        <f t="shared" si="311"/>
        <v>0</v>
      </c>
      <c r="W54" s="51">
        <f t="shared" si="311"/>
        <v>0</v>
      </c>
      <c r="X54" s="51">
        <f t="shared" si="311"/>
        <v>0</v>
      </c>
      <c r="Y54" s="51">
        <f t="shared" si="311"/>
        <v>0</v>
      </c>
      <c r="Z54" s="51">
        <f t="shared" si="311"/>
        <v>0</v>
      </c>
      <c r="AA54" s="51">
        <f t="shared" si="311"/>
        <v>0</v>
      </c>
      <c r="AB54" s="51">
        <f t="shared" si="311"/>
        <v>0</v>
      </c>
      <c r="AC54" s="51">
        <f t="shared" si="311"/>
        <v>0</v>
      </c>
      <c r="AD54" s="51">
        <f t="shared" si="311"/>
        <v>0</v>
      </c>
      <c r="AE54" s="51">
        <f t="shared" si="311"/>
        <v>902</v>
      </c>
      <c r="AF54" s="51">
        <f t="shared" si="311"/>
        <v>33622085.055416673</v>
      </c>
      <c r="AG54" s="51">
        <f t="shared" si="311"/>
        <v>0</v>
      </c>
      <c r="AH54" s="51">
        <f t="shared" si="311"/>
        <v>0</v>
      </c>
      <c r="AI54" s="51">
        <f t="shared" si="311"/>
        <v>0</v>
      </c>
      <c r="AJ54" s="51">
        <f t="shared" si="311"/>
        <v>0</v>
      </c>
      <c r="AK54" s="51">
        <f t="shared" si="311"/>
        <v>0</v>
      </c>
      <c r="AL54" s="51">
        <f t="shared" si="311"/>
        <v>0</v>
      </c>
      <c r="AM54" s="51">
        <f t="shared" si="311"/>
        <v>9</v>
      </c>
      <c r="AN54" s="51">
        <f t="shared" si="311"/>
        <v>346807.74385600002</v>
      </c>
      <c r="AO54" s="51">
        <f t="shared" si="311"/>
        <v>0</v>
      </c>
      <c r="AP54" s="51">
        <f t="shared" si="311"/>
        <v>0</v>
      </c>
      <c r="AQ54" s="51">
        <f t="shared" si="311"/>
        <v>209</v>
      </c>
      <c r="AR54" s="51">
        <f t="shared" si="311"/>
        <v>7068334.3265919993</v>
      </c>
      <c r="AS54" s="51">
        <f t="shared" si="311"/>
        <v>0</v>
      </c>
      <c r="AT54" s="51">
        <f t="shared" si="311"/>
        <v>0</v>
      </c>
      <c r="AU54" s="51">
        <f t="shared" si="311"/>
        <v>0</v>
      </c>
      <c r="AV54" s="51">
        <f t="shared" si="311"/>
        <v>0</v>
      </c>
      <c r="AW54" s="51">
        <f t="shared" si="311"/>
        <v>0</v>
      </c>
      <c r="AX54" s="51">
        <f t="shared" si="311"/>
        <v>0</v>
      </c>
      <c r="AY54" s="51">
        <f t="shared" si="311"/>
        <v>0</v>
      </c>
      <c r="AZ54" s="51">
        <f t="shared" si="311"/>
        <v>0</v>
      </c>
      <c r="BA54" s="51">
        <f t="shared" si="311"/>
        <v>0</v>
      </c>
      <c r="BB54" s="51">
        <f t="shared" si="311"/>
        <v>0</v>
      </c>
      <c r="BC54" s="51">
        <f t="shared" si="311"/>
        <v>0</v>
      </c>
      <c r="BD54" s="51">
        <f t="shared" si="311"/>
        <v>0</v>
      </c>
      <c r="BE54" s="51">
        <f t="shared" si="311"/>
        <v>0</v>
      </c>
      <c r="BF54" s="51">
        <f t="shared" si="311"/>
        <v>0</v>
      </c>
      <c r="BG54" s="51">
        <f t="shared" si="311"/>
        <v>0</v>
      </c>
      <c r="BH54" s="51">
        <f t="shared" si="311"/>
        <v>0</v>
      </c>
      <c r="BI54" s="51">
        <f t="shared" si="311"/>
        <v>8</v>
      </c>
      <c r="BJ54" s="51">
        <f t="shared" si="311"/>
        <v>259895.25523499999</v>
      </c>
      <c r="BK54" s="51">
        <f t="shared" si="311"/>
        <v>0</v>
      </c>
      <c r="BL54" s="51">
        <f t="shared" si="311"/>
        <v>0</v>
      </c>
      <c r="BM54" s="51">
        <f t="shared" si="311"/>
        <v>0</v>
      </c>
      <c r="BN54" s="51">
        <f t="shared" si="311"/>
        <v>0</v>
      </c>
      <c r="BO54" s="51">
        <f t="shared" si="311"/>
        <v>0</v>
      </c>
      <c r="BP54" s="51">
        <f t="shared" si="311"/>
        <v>0</v>
      </c>
      <c r="BQ54" s="51">
        <f t="shared" si="311"/>
        <v>0</v>
      </c>
      <c r="BR54" s="51">
        <f t="shared" si="311"/>
        <v>0</v>
      </c>
      <c r="BS54" s="51">
        <f t="shared" si="311"/>
        <v>0</v>
      </c>
      <c r="BT54" s="51">
        <f t="shared" si="311"/>
        <v>0</v>
      </c>
      <c r="BU54" s="51">
        <f t="shared" si="311"/>
        <v>0</v>
      </c>
      <c r="BV54" s="51">
        <f t="shared" si="311"/>
        <v>0</v>
      </c>
      <c r="BW54" s="51">
        <f t="shared" si="311"/>
        <v>0</v>
      </c>
      <c r="BX54" s="51">
        <f t="shared" si="311"/>
        <v>0</v>
      </c>
      <c r="BY54" s="51">
        <f t="shared" ref="BY54:DQ54" si="312">SUM(BY55:BY64)</f>
        <v>0</v>
      </c>
      <c r="BZ54" s="51">
        <f t="shared" si="312"/>
        <v>0</v>
      </c>
      <c r="CA54" s="51">
        <f t="shared" si="312"/>
        <v>0</v>
      </c>
      <c r="CB54" s="51">
        <f t="shared" si="312"/>
        <v>0</v>
      </c>
      <c r="CC54" s="51">
        <f t="shared" si="312"/>
        <v>0</v>
      </c>
      <c r="CD54" s="51">
        <f t="shared" si="312"/>
        <v>0</v>
      </c>
      <c r="CE54" s="51">
        <f t="shared" si="312"/>
        <v>0</v>
      </c>
      <c r="CF54" s="51">
        <f t="shared" si="312"/>
        <v>0</v>
      </c>
      <c r="CG54" s="51">
        <f t="shared" si="312"/>
        <v>5</v>
      </c>
      <c r="CH54" s="51">
        <f t="shared" si="312"/>
        <v>96004.290958333338</v>
      </c>
      <c r="CI54" s="51">
        <f t="shared" si="312"/>
        <v>2</v>
      </c>
      <c r="CJ54" s="51">
        <f t="shared" si="312"/>
        <v>57206.418062499994</v>
      </c>
      <c r="CK54" s="51">
        <f t="shared" si="312"/>
        <v>36</v>
      </c>
      <c r="CL54" s="51">
        <f t="shared" si="312"/>
        <v>1214238.675027</v>
      </c>
      <c r="CM54" s="51">
        <f t="shared" si="312"/>
        <v>14</v>
      </c>
      <c r="CN54" s="51">
        <f t="shared" si="312"/>
        <v>554889.48456900008</v>
      </c>
      <c r="CO54" s="59">
        <f t="shared" si="312"/>
        <v>5</v>
      </c>
      <c r="CP54" s="51">
        <f t="shared" si="312"/>
        <v>143879.10979166668</v>
      </c>
      <c r="CQ54" s="51">
        <f t="shared" si="312"/>
        <v>10</v>
      </c>
      <c r="CR54" s="51">
        <f t="shared" si="312"/>
        <v>348170.95221999998</v>
      </c>
      <c r="CS54" s="51">
        <f t="shared" si="312"/>
        <v>0</v>
      </c>
      <c r="CT54" s="51">
        <f t="shared" si="312"/>
        <v>0</v>
      </c>
      <c r="CU54" s="51">
        <f t="shared" si="312"/>
        <v>4</v>
      </c>
      <c r="CV54" s="51">
        <f t="shared" si="312"/>
        <v>148517.41470299999</v>
      </c>
      <c r="CW54" s="51">
        <f t="shared" si="312"/>
        <v>6</v>
      </c>
      <c r="CX54" s="51">
        <f t="shared" si="312"/>
        <v>208902.57133199999</v>
      </c>
      <c r="CY54" s="51">
        <f t="shared" si="312"/>
        <v>9</v>
      </c>
      <c r="CZ54" s="51">
        <f t="shared" si="312"/>
        <v>313936.32696299994</v>
      </c>
      <c r="DA54" s="51">
        <f t="shared" si="312"/>
        <v>0</v>
      </c>
      <c r="DB54" s="51">
        <f t="shared" si="312"/>
        <v>0</v>
      </c>
      <c r="DC54" s="51">
        <f t="shared" si="312"/>
        <v>14</v>
      </c>
      <c r="DD54" s="51">
        <f t="shared" si="312"/>
        <v>414830.60707666667</v>
      </c>
      <c r="DE54" s="51">
        <f t="shared" si="312"/>
        <v>0</v>
      </c>
      <c r="DF54" s="51">
        <f t="shared" si="312"/>
        <v>0</v>
      </c>
      <c r="DG54" s="51">
        <f t="shared" si="312"/>
        <v>3</v>
      </c>
      <c r="DH54" s="51">
        <f t="shared" si="312"/>
        <v>112340.10186</v>
      </c>
      <c r="DI54" s="51">
        <f t="shared" si="312"/>
        <v>0</v>
      </c>
      <c r="DJ54" s="51">
        <f t="shared" si="312"/>
        <v>0</v>
      </c>
      <c r="DK54" s="51">
        <f t="shared" si="312"/>
        <v>5</v>
      </c>
      <c r="DL54" s="51">
        <f t="shared" si="312"/>
        <v>587107.79969333322</v>
      </c>
      <c r="DM54" s="51">
        <f t="shared" si="312"/>
        <v>0</v>
      </c>
      <c r="DN54" s="51">
        <f t="shared" si="312"/>
        <v>0</v>
      </c>
      <c r="DO54" s="51">
        <f t="shared" si="312"/>
        <v>1260</v>
      </c>
      <c r="DP54" s="51">
        <f t="shared" si="312"/>
        <v>46203848.784206167</v>
      </c>
      <c r="DQ54" s="51">
        <f t="shared" si="312"/>
        <v>1260</v>
      </c>
      <c r="DR54" s="70">
        <f t="shared" si="2"/>
        <v>1</v>
      </c>
    </row>
    <row r="55" spans="1:122" ht="30" customHeight="1" x14ac:dyDescent="0.25">
      <c r="A55" s="43"/>
      <c r="B55" s="44">
        <v>34</v>
      </c>
      <c r="C55" s="31" t="s">
        <v>180</v>
      </c>
      <c r="D55" s="32">
        <f t="shared" si="58"/>
        <v>19063</v>
      </c>
      <c r="E55" s="33">
        <v>18530</v>
      </c>
      <c r="F55" s="45">
        <v>0.97</v>
      </c>
      <c r="G55" s="35">
        <v>1</v>
      </c>
      <c r="H55" s="35">
        <v>1</v>
      </c>
      <c r="I55" s="32">
        <v>1.4</v>
      </c>
      <c r="J55" s="32">
        <v>1.68</v>
      </c>
      <c r="K55" s="32">
        <v>2.23</v>
      </c>
      <c r="L55" s="32">
        <v>2.57</v>
      </c>
      <c r="M55" s="36">
        <v>8</v>
      </c>
      <c r="N55" s="36">
        <f t="shared" ref="N55:N60" si="313">(M55/12*5*$D55*$F55*$G55*$I55*N$11)+(M55/12*7*$E55*$F55*$H55*$I55*N$12)</f>
        <v>216328.63046666665</v>
      </c>
      <c r="O55" s="36">
        <v>0</v>
      </c>
      <c r="P55" s="36">
        <f t="shared" si="209"/>
        <v>0</v>
      </c>
      <c r="Q55" s="36"/>
      <c r="R55" s="36">
        <f t="shared" ref="R55:R60" si="314">(Q55/12*5*$D55*$F55*$G55*$I55*R$11)+(Q55/12*7*$E55*$F55*$H55*$I55*R$12)</f>
        <v>0</v>
      </c>
      <c r="S55" s="36"/>
      <c r="T55" s="36">
        <f t="shared" ref="T55:T60" si="315">(S55/12*5*$D55*$F55*$G55*$I55*T$11)+(S55/12*7*$E55*$F55*$H55*$I55*T$12)</f>
        <v>0</v>
      </c>
      <c r="U55" s="36"/>
      <c r="V55" s="36">
        <f t="shared" ref="V55:V60" si="316">(U55/12*5*$D55*$F55*$G55*$I55*V$11)+(U55/12*7*$E55*$F55*$H55*$I55*V$12)</f>
        <v>0</v>
      </c>
      <c r="W55" s="36">
        <v>0</v>
      </c>
      <c r="X55" s="36">
        <f t="shared" ref="X55:X60" si="317">(W55/12*5*$D55*$F55*$G55*$I55*X$11)+(W55/12*7*$E55*$F55*$H55*$I55*X$12)</f>
        <v>0</v>
      </c>
      <c r="Y55" s="36"/>
      <c r="Z55" s="36">
        <f t="shared" ref="Z55:Z60" si="318">(Y55/12*5*$D55*$F55*$G55*$I55*Z$11)+(Y55/12*7*$E55*$F55*$H55*$I55*Z$12)</f>
        <v>0</v>
      </c>
      <c r="AA55" s="36"/>
      <c r="AB55" s="36">
        <f t="shared" ref="AB55:AB60" si="319">(AA55/12*5*$D55*$F55*$G55*$I55*AB$11)+(AA55/12*7*$E55*$F55*$H55*$I55*AB$12)</f>
        <v>0</v>
      </c>
      <c r="AC55" s="36">
        <v>0</v>
      </c>
      <c r="AD55" s="36">
        <f t="shared" ref="AD55:AD60" si="320">(AC55/12*5*$D55*$F55*$G55*$I55*AD$11)+(AC55/12*7*$E55*$F55*$H55*$I55*AD$12)</f>
        <v>0</v>
      </c>
      <c r="AE55" s="36">
        <v>442</v>
      </c>
      <c r="AF55" s="36">
        <f t="shared" ref="AF55:AF60" si="321">(AE55/12*5*$D55*$F55*$G55*$I55*AF$11)+(AE55/12*7*$E55*$F55*$H55*$I55*AF$12)</f>
        <v>11952156.833283335</v>
      </c>
      <c r="AG55" s="36"/>
      <c r="AH55" s="36">
        <f t="shared" ref="AH55:AH60" si="322">(AG55/12*5*$D55*$F55*$G55*$I55*AH$11)+(AG55/12*7*$E55*$F55*$H55*$I55*AH$12)</f>
        <v>0</v>
      </c>
      <c r="AI55" s="51"/>
      <c r="AJ55" s="36">
        <f t="shared" ref="AJ55:AJ60" si="323">(AI55/12*5*$D55*$F55*$G55*$I55*AJ$11)+(AI55/12*7*$E55*$F55*$H55*$I55*AJ$12)</f>
        <v>0</v>
      </c>
      <c r="AK55" s="39">
        <v>0</v>
      </c>
      <c r="AL55" s="36">
        <f t="shared" ref="AL55:AL60" si="324">(AK55/12*5*$D55*$F55*$G55*$I55*AL$11)+(AK55/12*7*$E55*$F55*$H55*$I55*AL$12)</f>
        <v>0</v>
      </c>
      <c r="AM55" s="40">
        <v>3</v>
      </c>
      <c r="AN55" s="36">
        <f t="shared" ref="AN55:AN64" si="325">(AM55/12*5*$D55*$F55*$G55*$J55*AN$11)+(AM55/12*7*$E55*$F55*$H55*$J55*AN$12)</f>
        <v>93776.114207999999</v>
      </c>
      <c r="AO55" s="36"/>
      <c r="AP55" s="36">
        <f t="shared" ref="AP55:AP64" si="326">(AO55/12*5*$D55*$F55*$G55*$J55*AP$11)+(AO55/12*7*$E55*$F55*$H55*$J55*AP$12)</f>
        <v>0</v>
      </c>
      <c r="AQ55" s="36">
        <v>140</v>
      </c>
      <c r="AR55" s="36">
        <f t="shared" ref="AR55:AR64" si="327">(AQ55/12*5*$D55*$F55*$G55*$J55*AR$11)+(AQ55/12*7*$E55*$F55*$H55*$J55*AR$12)</f>
        <v>4376218.6630399991</v>
      </c>
      <c r="AS55" s="36"/>
      <c r="AT55" s="36">
        <f t="shared" ref="AT55:AT64" si="328">(AS55/12*5*$D55*$F55*$G55*$J55*AT$11)+(AS55/12*7*$E55*$F55*$H55*$J55*AT$12)</f>
        <v>0</v>
      </c>
      <c r="AU55" s="36"/>
      <c r="AV55" s="36">
        <f t="shared" ref="AV55:AV60" si="329">(AU55/12*5*$D55*$F55*$G55*$I55*AV$11)+(AU55/12*7*$E55*$F55*$H55*$I55*AV$12)</f>
        <v>0</v>
      </c>
      <c r="AW55" s="36"/>
      <c r="AX55" s="36">
        <f t="shared" ref="AX55:AX60" si="330">(AW55/12*5*$D55*$F55*$G55*$I55*AX$11)+(AW55/12*7*$E55*$F55*$H55*$I55*AX$12)</f>
        <v>0</v>
      </c>
      <c r="AY55" s="36"/>
      <c r="AZ55" s="36">
        <f t="shared" ref="AZ55:AZ64" si="331">(AY55/12*5*$D55*$F55*$G55*$J55*AZ$11)+(AY55/12*7*$E55*$F55*$H55*$J55*AZ$12)</f>
        <v>0</v>
      </c>
      <c r="BA55" s="36"/>
      <c r="BB55" s="36">
        <f t="shared" ref="BB55:BB60" si="332">(BA55/12*5*$D55*$F55*$G55*$I55*BB$11)+(BA55/12*7*$E55*$F55*$H55*$I55*BB$12)</f>
        <v>0</v>
      </c>
      <c r="BC55" s="36"/>
      <c r="BD55" s="36">
        <f t="shared" ref="BD55:BD60" si="333">(BC55/12*5*$D55*$F55*$G55*$I55*BD$11)+(BC55/12*7*$E55*$F55*$H55*$I55*BD$12)</f>
        <v>0</v>
      </c>
      <c r="BE55" s="36"/>
      <c r="BF55" s="36">
        <f t="shared" ref="BF55:BF60" si="334">(BE55/12*5*$D55*$F55*$G55*$I55*BF$11)+(BE55/12*7*$E55*$F55*$H55*$I55*BF$12)</f>
        <v>0</v>
      </c>
      <c r="BG55" s="36"/>
      <c r="BH55" s="36">
        <f t="shared" ref="BH55:BH64" si="335">(BG55/12*5*$D55*$F55*$G55*$J55*BH$11)+(BG55/12*7*$E55*$F55*$H55*$J55*BH$12)</f>
        <v>0</v>
      </c>
      <c r="BI55" s="36">
        <v>2</v>
      </c>
      <c r="BJ55" s="36">
        <f t="shared" ref="BJ55:BJ64" si="336">(BI55/12*5*$D55*$F55*$G55*$I55*BJ$11)+(BI55/12*7*$E55*$F55*$H55*$I55*BJ$12)</f>
        <v>54448.897964999996</v>
      </c>
      <c r="BK55" s="36"/>
      <c r="BL55" s="36">
        <f t="shared" ref="BL55:BL64" si="337">(BK55/12*5*$D55*$F55*$G55*$I55*BL$11)+(BK55/12*7*$E55*$F55*$H55*$I55*BL$12)</f>
        <v>0</v>
      </c>
      <c r="BM55" s="46"/>
      <c r="BN55" s="36">
        <f t="shared" ref="BN55:BN64" si="338">(BM55/12*5*$D55*$F55*$G55*$J55*BN$11)+(BM55/12*7*$E55*$F55*$H55*$J55*BN$12)</f>
        <v>0</v>
      </c>
      <c r="BO55" s="36"/>
      <c r="BP55" s="36">
        <f t="shared" ref="BP55:BP64" si="339">(BO55/12*5*$D55*$F55*$G55*$J55*BP$11)+(BO55/12*7*$E55*$F55*$H55*$J55*BP$12)</f>
        <v>0</v>
      </c>
      <c r="BQ55" s="36"/>
      <c r="BR55" s="36">
        <f t="shared" ref="BR55:BR64" si="340">(BQ55/12*5*$D55*$F55*$G55*$I55*BR$11)+(BQ55/12*7*$E55*$F55*$H55*$I55*BR$12)</f>
        <v>0</v>
      </c>
      <c r="BS55" s="36"/>
      <c r="BT55" s="36">
        <f t="shared" ref="BT55:BT64" si="341">(BS55/12*5*$D55*$F55*$G55*$I55*BT$11)+(BS55/12*7*$E55*$F55*$H55*$I55*BT$12)</f>
        <v>0</v>
      </c>
      <c r="BU55" s="36"/>
      <c r="BV55" s="36">
        <f t="shared" ref="BV55:BV64" si="342">(BU55/12*5*$D55*$F55*$G55*$J55*BV$11)+(BU55/12*7*$E55*$F55*$H55*$J55*BV$12)</f>
        <v>0</v>
      </c>
      <c r="BW55" s="36"/>
      <c r="BX55" s="36">
        <f t="shared" ref="BX55:BX64" si="343">(BW55/12*5*$D55*$F55*$G55*$J55*BX$11)+(BW55/12*7*$E55*$F55*$H55*$J55*BX$12)</f>
        <v>0</v>
      </c>
      <c r="BY55" s="36"/>
      <c r="BZ55" s="36">
        <f t="shared" ref="BZ55:BZ64" si="344">(BY55/12*5*$D55*$F55*$G55*$I55*BZ$11)+(BY55/12*7*$E55*$F55*$H55*$I55*BZ$12)</f>
        <v>0</v>
      </c>
      <c r="CA55" s="36"/>
      <c r="CB55" s="36">
        <f t="shared" ref="CB55:CB64" si="345">(CA55/12*5*$D55*$F55*$G55*$J55*CB$11)+(CA55/12*7*$E55*$F55*$H55*$J55*CB$12)</f>
        <v>0</v>
      </c>
      <c r="CC55" s="36"/>
      <c r="CD55" s="36">
        <f t="shared" ref="CD55:CD64" si="346">(CC55/12*5*$D55*$F55*$G55*$I55*CD$11)+(CC55/12*7*$E55*$F55*$H55*$I55*CD$12)</f>
        <v>0</v>
      </c>
      <c r="CE55" s="36"/>
      <c r="CF55" s="36">
        <f t="shared" ref="CF55:CF64" si="347">(CE55/12*5*$D55*$F55*$G55*$I55*CF$11)+(CE55/12*7*$E55*$F55*$H55*$I55*CF$12)</f>
        <v>0</v>
      </c>
      <c r="CG55" s="36">
        <v>5</v>
      </c>
      <c r="CH55" s="36">
        <f t="shared" ref="CH55:CH64" si="348">(CG55/12*5*$D55*$F55*$G55*$I55*CH$11)+(CG55/12*7*$E55*$F55*$H55*$I55*CH$12)</f>
        <v>96004.290958333338</v>
      </c>
      <c r="CI55" s="36">
        <v>1</v>
      </c>
      <c r="CJ55" s="36">
        <f t="shared" ref="CJ55:CJ64" si="349">(CI55/12*5*$D55*$F55*$G55*$I55*CJ$11)+(CI55/12*7*$E55*$F55*$H55*$I55*CJ$12)</f>
        <v>25338.002520833332</v>
      </c>
      <c r="CK55" s="36">
        <v>21</v>
      </c>
      <c r="CL55" s="36">
        <f t="shared" ref="CL55:CN64" si="350">(CK55/12*5*$D55*$F55*$G55*$J55*CL$11)+(CK55/12*7*$E55*$F55*$H55*$J55*CL$12)</f>
        <v>650724.59379900002</v>
      </c>
      <c r="CM55" s="36">
        <v>7</v>
      </c>
      <c r="CN55" s="36">
        <f t="shared" si="350"/>
        <v>249351.39644099999</v>
      </c>
      <c r="CO55" s="41">
        <v>5</v>
      </c>
      <c r="CP55" s="36">
        <f t="shared" ref="CP55:CP64" si="351">(CO55/12*5*$D55*$F55*$G55*$I55*CP$11)+(CO55/12*7*$E55*$F55*$H55*$I55*CP$12)</f>
        <v>143879.10979166668</v>
      </c>
      <c r="CQ55" s="36">
        <v>10</v>
      </c>
      <c r="CR55" s="36">
        <f t="shared" ref="CR55:CR60" si="352">(CQ55/12*5*$D55*$F55*$G55*$J55*CR$11)+(CQ55/12*7*$E55*$F55*$H55*$J55*CR$12)</f>
        <v>348170.95221999998</v>
      </c>
      <c r="CS55" s="36"/>
      <c r="CT55" s="36">
        <f t="shared" ref="CT55:CT60" si="353">(CS55/12*5*$D55*$F55*$G55*$J55*CT$11)+(CS55/12*7*$E55*$F55*$H55*$J55*CT$12)</f>
        <v>0</v>
      </c>
      <c r="CU55" s="36">
        <v>3</v>
      </c>
      <c r="CV55" s="36">
        <f t="shared" ref="CV55:CV60" si="354">(CU55/12*5*$D55*$F55*$G55*$J55*CV$11)+(CU55/12*7*$E55*$F55*$H55*$J55*CV$12)</f>
        <v>104645.44232099999</v>
      </c>
      <c r="CW55" s="36">
        <v>6</v>
      </c>
      <c r="CX55" s="36">
        <f t="shared" ref="CX55:CX60" si="355">(CW55/12*5*$D55*$F55*$G55*$J55*CX$11)+(CW55/12*7*$E55*$F55*$H55*$J55*CX$12)</f>
        <v>208902.57133199999</v>
      </c>
      <c r="CY55" s="36">
        <v>9</v>
      </c>
      <c r="CZ55" s="36">
        <f t="shared" ref="CZ55:CZ60" si="356">(CY55/12*5*$D55*$F55*$G55*$J55*CZ$11)+(CY55/12*7*$E55*$F55*$H55*$J55*CZ$12)</f>
        <v>313936.32696299994</v>
      </c>
      <c r="DA55" s="36"/>
      <c r="DB55" s="36">
        <f t="shared" ref="DB55:DB64" si="357">(DA55/12*5*$D55*$F55*$G55*$I55*DB$11)+(DA55/12*7*$E55*$F55*$H55*$I55*DB$12)</f>
        <v>0</v>
      </c>
      <c r="DC55" s="36">
        <v>14</v>
      </c>
      <c r="DD55" s="36">
        <f t="shared" ref="DD55:DD64" si="358">(DC55/12*5*$D55*$F55*$G55*$I55*DD$11)+(DC55/12*7*$E55*$F55*$H55*$I55*DD$12)</f>
        <v>414830.60707666667</v>
      </c>
      <c r="DE55" s="36"/>
      <c r="DF55" s="36">
        <f t="shared" ref="DF55:DF60" si="359">(DE55/12*5*$D55*$F55*$G55*$J55*DF$11)+(DE55/12*7*$E55*$F55*$H55*$J55*DF$12)</f>
        <v>0</v>
      </c>
      <c r="DG55" s="36">
        <v>3</v>
      </c>
      <c r="DH55" s="36">
        <f t="shared" ref="DH55:DH60" si="360">(DG55/12*5*$D55*$F55*$G55*$J55*DH$11)+(DG55/12*7*$E55*$F55*$H55*$J55*DH$12)</f>
        <v>112340.10186</v>
      </c>
      <c r="DI55" s="36"/>
      <c r="DJ55" s="36">
        <f t="shared" si="308"/>
        <v>0</v>
      </c>
      <c r="DK55" s="36">
        <v>2</v>
      </c>
      <c r="DL55" s="36">
        <f t="shared" ref="DL55:DL72" si="361">(DK55/12*5*$D55*$F55*$G55*$L55*DL$11)+(DK55/12*7*$E55*$F55*$G55*$L55*DL$12)</f>
        <v>110796.60811333332</v>
      </c>
      <c r="DM55" s="36"/>
      <c r="DN55" s="36">
        <f t="shared" si="55"/>
        <v>0</v>
      </c>
      <c r="DO55" s="36">
        <f t="shared" ref="DO55:DP64" si="362">SUM(M55,O55,Q55,S55,U55,W55,Y55,AA55,AC55,AE55,AG55,AI55,AK55,AM55,AO55,AQ55,AS55,AU55,AW55,AY55,BA55,BC55,BE55,BG55,BI55,BK55,BM55,BO55,BQ55,BS55,BU55,BW55,BY55,CA55,CC55,CE55,CG55,CI55,CK55,CM55,CO55,CQ55,CS55,CU55,CW55,CY55,DA55,DC55,DE55,DG55,DI55,DK55,DM55)</f>
        <v>681</v>
      </c>
      <c r="DP55" s="36">
        <f t="shared" si="362"/>
        <v>19471849.142359834</v>
      </c>
      <c r="DQ55" s="47">
        <f t="shared" si="57"/>
        <v>681</v>
      </c>
      <c r="DR55" s="80">
        <f t="shared" si="2"/>
        <v>1</v>
      </c>
    </row>
    <row r="56" spans="1:122" ht="30" customHeight="1" x14ac:dyDescent="0.25">
      <c r="A56" s="43"/>
      <c r="B56" s="44">
        <v>35</v>
      </c>
      <c r="C56" s="31" t="s">
        <v>181</v>
      </c>
      <c r="D56" s="32">
        <f t="shared" si="58"/>
        <v>19063</v>
      </c>
      <c r="E56" s="33">
        <v>18530</v>
      </c>
      <c r="F56" s="45">
        <v>1.1100000000000001</v>
      </c>
      <c r="G56" s="35">
        <v>1</v>
      </c>
      <c r="H56" s="35">
        <v>1</v>
      </c>
      <c r="I56" s="32">
        <v>1.4</v>
      </c>
      <c r="J56" s="32">
        <v>1.68</v>
      </c>
      <c r="K56" s="32">
        <v>2.23</v>
      </c>
      <c r="L56" s="32">
        <v>2.57</v>
      </c>
      <c r="M56" s="36">
        <v>0</v>
      </c>
      <c r="N56" s="36">
        <f t="shared" si="313"/>
        <v>0</v>
      </c>
      <c r="O56" s="36">
        <v>0</v>
      </c>
      <c r="P56" s="36">
        <f t="shared" si="209"/>
        <v>0</v>
      </c>
      <c r="Q56" s="36"/>
      <c r="R56" s="36">
        <f t="shared" si="314"/>
        <v>0</v>
      </c>
      <c r="S56" s="36"/>
      <c r="T56" s="36">
        <f t="shared" si="315"/>
        <v>0</v>
      </c>
      <c r="U56" s="36"/>
      <c r="V56" s="36">
        <f t="shared" si="316"/>
        <v>0</v>
      </c>
      <c r="W56" s="36">
        <v>0</v>
      </c>
      <c r="X56" s="36">
        <f t="shared" si="317"/>
        <v>0</v>
      </c>
      <c r="Y56" s="36"/>
      <c r="Z56" s="36">
        <f t="shared" si="318"/>
        <v>0</v>
      </c>
      <c r="AA56" s="36"/>
      <c r="AB56" s="36">
        <f t="shared" si="319"/>
        <v>0</v>
      </c>
      <c r="AC56" s="36">
        <v>0</v>
      </c>
      <c r="AD56" s="36">
        <f t="shared" si="320"/>
        <v>0</v>
      </c>
      <c r="AE56" s="36">
        <v>80</v>
      </c>
      <c r="AF56" s="36">
        <f t="shared" si="321"/>
        <v>2475513.1940000001</v>
      </c>
      <c r="AG56" s="36"/>
      <c r="AH56" s="36">
        <f t="shared" si="322"/>
        <v>0</v>
      </c>
      <c r="AI56" s="36"/>
      <c r="AJ56" s="36">
        <f t="shared" si="323"/>
        <v>0</v>
      </c>
      <c r="AK56" s="39">
        <v>0</v>
      </c>
      <c r="AL56" s="36">
        <f t="shared" si="324"/>
        <v>0</v>
      </c>
      <c r="AM56" s="40">
        <v>0</v>
      </c>
      <c r="AN56" s="36">
        <f t="shared" si="325"/>
        <v>0</v>
      </c>
      <c r="AO56" s="36"/>
      <c r="AP56" s="36">
        <f t="shared" si="326"/>
        <v>0</v>
      </c>
      <c r="AQ56" s="36">
        <v>15</v>
      </c>
      <c r="AR56" s="36">
        <f t="shared" si="327"/>
        <v>536554.05551999994</v>
      </c>
      <c r="AS56" s="36"/>
      <c r="AT56" s="36">
        <f t="shared" si="328"/>
        <v>0</v>
      </c>
      <c r="AU56" s="36"/>
      <c r="AV56" s="36">
        <f t="shared" si="329"/>
        <v>0</v>
      </c>
      <c r="AW56" s="36"/>
      <c r="AX56" s="36">
        <f t="shared" si="330"/>
        <v>0</v>
      </c>
      <c r="AY56" s="36"/>
      <c r="AZ56" s="36">
        <f t="shared" si="331"/>
        <v>0</v>
      </c>
      <c r="BA56" s="36"/>
      <c r="BB56" s="36">
        <f t="shared" si="332"/>
        <v>0</v>
      </c>
      <c r="BC56" s="36"/>
      <c r="BD56" s="36">
        <f t="shared" si="333"/>
        <v>0</v>
      </c>
      <c r="BE56" s="36"/>
      <c r="BF56" s="36">
        <f t="shared" si="334"/>
        <v>0</v>
      </c>
      <c r="BG56" s="36"/>
      <c r="BH56" s="36">
        <f t="shared" si="335"/>
        <v>0</v>
      </c>
      <c r="BI56" s="36">
        <v>0</v>
      </c>
      <c r="BJ56" s="36">
        <f t="shared" si="336"/>
        <v>0</v>
      </c>
      <c r="BK56" s="36"/>
      <c r="BL56" s="36">
        <f t="shared" si="337"/>
        <v>0</v>
      </c>
      <c r="BM56" s="46"/>
      <c r="BN56" s="36">
        <f t="shared" si="338"/>
        <v>0</v>
      </c>
      <c r="BO56" s="36"/>
      <c r="BP56" s="36">
        <f t="shared" si="339"/>
        <v>0</v>
      </c>
      <c r="BQ56" s="36"/>
      <c r="BR56" s="36">
        <f t="shared" si="340"/>
        <v>0</v>
      </c>
      <c r="BS56" s="36"/>
      <c r="BT56" s="36">
        <f t="shared" si="341"/>
        <v>0</v>
      </c>
      <c r="BU56" s="36"/>
      <c r="BV56" s="36">
        <f t="shared" si="342"/>
        <v>0</v>
      </c>
      <c r="BW56" s="36"/>
      <c r="BX56" s="36">
        <f t="shared" si="343"/>
        <v>0</v>
      </c>
      <c r="BY56" s="36"/>
      <c r="BZ56" s="36">
        <f t="shared" si="344"/>
        <v>0</v>
      </c>
      <c r="CA56" s="36"/>
      <c r="CB56" s="36">
        <f t="shared" si="345"/>
        <v>0</v>
      </c>
      <c r="CC56" s="36"/>
      <c r="CD56" s="36">
        <f t="shared" si="346"/>
        <v>0</v>
      </c>
      <c r="CE56" s="36"/>
      <c r="CF56" s="36">
        <f t="shared" si="347"/>
        <v>0</v>
      </c>
      <c r="CG56" s="36"/>
      <c r="CH56" s="36">
        <f t="shared" si="348"/>
        <v>0</v>
      </c>
      <c r="CI56" s="36"/>
      <c r="CJ56" s="36">
        <f t="shared" si="349"/>
        <v>0</v>
      </c>
      <c r="CK56" s="36">
        <v>6</v>
      </c>
      <c r="CL56" s="36">
        <f t="shared" si="350"/>
        <v>212755.31638200002</v>
      </c>
      <c r="CM56" s="36">
        <v>2</v>
      </c>
      <c r="CN56" s="36">
        <f t="shared" si="350"/>
        <v>81525.787937999994</v>
      </c>
      <c r="CO56" s="41"/>
      <c r="CP56" s="36">
        <f t="shared" si="351"/>
        <v>0</v>
      </c>
      <c r="CQ56" s="36"/>
      <c r="CR56" s="36">
        <f t="shared" si="352"/>
        <v>0</v>
      </c>
      <c r="CS56" s="36"/>
      <c r="CT56" s="36">
        <f t="shared" si="353"/>
        <v>0</v>
      </c>
      <c r="CU56" s="36"/>
      <c r="CV56" s="36">
        <f t="shared" si="354"/>
        <v>0</v>
      </c>
      <c r="CW56" s="36"/>
      <c r="CX56" s="36">
        <f t="shared" si="355"/>
        <v>0</v>
      </c>
      <c r="CY56" s="36"/>
      <c r="CZ56" s="36">
        <f t="shared" si="356"/>
        <v>0</v>
      </c>
      <c r="DA56" s="36"/>
      <c r="DB56" s="36">
        <f t="shared" si="357"/>
        <v>0</v>
      </c>
      <c r="DC56" s="36"/>
      <c r="DD56" s="36">
        <f t="shared" si="358"/>
        <v>0</v>
      </c>
      <c r="DE56" s="36"/>
      <c r="DF56" s="36">
        <f t="shared" si="359"/>
        <v>0</v>
      </c>
      <c r="DG56" s="36"/>
      <c r="DH56" s="36">
        <f t="shared" si="360"/>
        <v>0</v>
      </c>
      <c r="DI56" s="36"/>
      <c r="DJ56" s="36">
        <f t="shared" si="308"/>
        <v>0</v>
      </c>
      <c r="DK56" s="36"/>
      <c r="DL56" s="36">
        <f t="shared" si="361"/>
        <v>0</v>
      </c>
      <c r="DM56" s="36"/>
      <c r="DN56" s="36">
        <f t="shared" si="55"/>
        <v>0</v>
      </c>
      <c r="DO56" s="36">
        <f t="shared" si="362"/>
        <v>103</v>
      </c>
      <c r="DP56" s="36">
        <f t="shared" si="362"/>
        <v>3306348.3538400005</v>
      </c>
      <c r="DQ56" s="47">
        <f t="shared" si="57"/>
        <v>103</v>
      </c>
      <c r="DR56" s="80">
        <f t="shared" si="2"/>
        <v>1</v>
      </c>
    </row>
    <row r="57" spans="1:122" ht="30" customHeight="1" x14ac:dyDescent="0.25">
      <c r="A57" s="43"/>
      <c r="B57" s="44">
        <v>36</v>
      </c>
      <c r="C57" s="31" t="s">
        <v>182</v>
      </c>
      <c r="D57" s="32">
        <f t="shared" si="58"/>
        <v>19063</v>
      </c>
      <c r="E57" s="33">
        <v>18530</v>
      </c>
      <c r="F57" s="45">
        <v>1.97</v>
      </c>
      <c r="G57" s="35">
        <v>1</v>
      </c>
      <c r="H57" s="35">
        <v>1</v>
      </c>
      <c r="I57" s="32">
        <v>1.4</v>
      </c>
      <c r="J57" s="32">
        <v>1.68</v>
      </c>
      <c r="K57" s="32">
        <v>2.23</v>
      </c>
      <c r="L57" s="32">
        <v>2.57</v>
      </c>
      <c r="M57" s="36">
        <v>0</v>
      </c>
      <c r="N57" s="36">
        <f t="shared" si="313"/>
        <v>0</v>
      </c>
      <c r="O57" s="36">
        <v>0</v>
      </c>
      <c r="P57" s="36">
        <f t="shared" si="209"/>
        <v>0</v>
      </c>
      <c r="Q57" s="36"/>
      <c r="R57" s="36">
        <f t="shared" si="314"/>
        <v>0</v>
      </c>
      <c r="S57" s="36"/>
      <c r="T57" s="36">
        <f t="shared" si="315"/>
        <v>0</v>
      </c>
      <c r="U57" s="36"/>
      <c r="V57" s="36">
        <f t="shared" si="316"/>
        <v>0</v>
      </c>
      <c r="W57" s="36">
        <v>0</v>
      </c>
      <c r="X57" s="36">
        <f t="shared" si="317"/>
        <v>0</v>
      </c>
      <c r="Y57" s="36"/>
      <c r="Z57" s="36">
        <f t="shared" si="318"/>
        <v>0</v>
      </c>
      <c r="AA57" s="36"/>
      <c r="AB57" s="36">
        <f t="shared" si="319"/>
        <v>0</v>
      </c>
      <c r="AC57" s="36">
        <v>0</v>
      </c>
      <c r="AD57" s="36">
        <f t="shared" si="320"/>
        <v>0</v>
      </c>
      <c r="AE57" s="36">
        <v>4</v>
      </c>
      <c r="AF57" s="36">
        <f t="shared" si="321"/>
        <v>219673.91856666663</v>
      </c>
      <c r="AG57" s="36"/>
      <c r="AH57" s="36">
        <f t="shared" si="322"/>
        <v>0</v>
      </c>
      <c r="AI57" s="36"/>
      <c r="AJ57" s="36">
        <f t="shared" si="323"/>
        <v>0</v>
      </c>
      <c r="AK57" s="39">
        <v>0</v>
      </c>
      <c r="AL57" s="36">
        <f t="shared" si="324"/>
        <v>0</v>
      </c>
      <c r="AM57" s="40">
        <v>0</v>
      </c>
      <c r="AN57" s="36">
        <f t="shared" si="325"/>
        <v>0</v>
      </c>
      <c r="AO57" s="36"/>
      <c r="AP57" s="36">
        <f t="shared" si="326"/>
        <v>0</v>
      </c>
      <c r="AQ57" s="36"/>
      <c r="AR57" s="36">
        <f t="shared" si="327"/>
        <v>0</v>
      </c>
      <c r="AS57" s="36"/>
      <c r="AT57" s="36">
        <f t="shared" si="328"/>
        <v>0</v>
      </c>
      <c r="AU57" s="36"/>
      <c r="AV57" s="36">
        <f t="shared" si="329"/>
        <v>0</v>
      </c>
      <c r="AW57" s="36"/>
      <c r="AX57" s="36">
        <f t="shared" si="330"/>
        <v>0</v>
      </c>
      <c r="AY57" s="36"/>
      <c r="AZ57" s="36">
        <f t="shared" si="331"/>
        <v>0</v>
      </c>
      <c r="BA57" s="36"/>
      <c r="BB57" s="36">
        <f t="shared" si="332"/>
        <v>0</v>
      </c>
      <c r="BC57" s="36"/>
      <c r="BD57" s="36">
        <f t="shared" si="333"/>
        <v>0</v>
      </c>
      <c r="BE57" s="36"/>
      <c r="BF57" s="36">
        <f t="shared" si="334"/>
        <v>0</v>
      </c>
      <c r="BG57" s="36"/>
      <c r="BH57" s="36">
        <f t="shared" si="335"/>
        <v>0</v>
      </c>
      <c r="BI57" s="36">
        <v>0</v>
      </c>
      <c r="BJ57" s="36">
        <f t="shared" si="336"/>
        <v>0</v>
      </c>
      <c r="BK57" s="36"/>
      <c r="BL57" s="36">
        <f t="shared" si="337"/>
        <v>0</v>
      </c>
      <c r="BM57" s="46"/>
      <c r="BN57" s="36">
        <f t="shared" si="338"/>
        <v>0</v>
      </c>
      <c r="BO57" s="36"/>
      <c r="BP57" s="36">
        <f t="shared" si="339"/>
        <v>0</v>
      </c>
      <c r="BQ57" s="36"/>
      <c r="BR57" s="36">
        <f t="shared" si="340"/>
        <v>0</v>
      </c>
      <c r="BS57" s="36"/>
      <c r="BT57" s="36">
        <f t="shared" si="341"/>
        <v>0</v>
      </c>
      <c r="BU57" s="36"/>
      <c r="BV57" s="36">
        <f t="shared" si="342"/>
        <v>0</v>
      </c>
      <c r="BW57" s="36"/>
      <c r="BX57" s="36">
        <f t="shared" si="343"/>
        <v>0</v>
      </c>
      <c r="BY57" s="36"/>
      <c r="BZ57" s="36">
        <f t="shared" si="344"/>
        <v>0</v>
      </c>
      <c r="CA57" s="36"/>
      <c r="CB57" s="36">
        <f t="shared" si="345"/>
        <v>0</v>
      </c>
      <c r="CC57" s="36"/>
      <c r="CD57" s="36">
        <f t="shared" si="346"/>
        <v>0</v>
      </c>
      <c r="CE57" s="36"/>
      <c r="CF57" s="36">
        <f t="shared" si="347"/>
        <v>0</v>
      </c>
      <c r="CG57" s="36"/>
      <c r="CH57" s="36">
        <f t="shared" si="348"/>
        <v>0</v>
      </c>
      <c r="CI57" s="36"/>
      <c r="CJ57" s="36">
        <f t="shared" si="349"/>
        <v>0</v>
      </c>
      <c r="CK57" s="36"/>
      <c r="CL57" s="36">
        <f t="shared" si="350"/>
        <v>0</v>
      </c>
      <c r="CM57" s="36"/>
      <c r="CN57" s="36">
        <f t="shared" si="350"/>
        <v>0</v>
      </c>
      <c r="CO57" s="41"/>
      <c r="CP57" s="36">
        <f t="shared" si="351"/>
        <v>0</v>
      </c>
      <c r="CQ57" s="36"/>
      <c r="CR57" s="36">
        <f t="shared" si="352"/>
        <v>0</v>
      </c>
      <c r="CS57" s="36"/>
      <c r="CT57" s="36">
        <f t="shared" si="353"/>
        <v>0</v>
      </c>
      <c r="CU57" s="36"/>
      <c r="CV57" s="36">
        <f t="shared" si="354"/>
        <v>0</v>
      </c>
      <c r="CW57" s="36"/>
      <c r="CX57" s="36">
        <f t="shared" si="355"/>
        <v>0</v>
      </c>
      <c r="CY57" s="36"/>
      <c r="CZ57" s="36">
        <f t="shared" si="356"/>
        <v>0</v>
      </c>
      <c r="DA57" s="36"/>
      <c r="DB57" s="36">
        <f t="shared" si="357"/>
        <v>0</v>
      </c>
      <c r="DC57" s="36"/>
      <c r="DD57" s="36">
        <f t="shared" si="358"/>
        <v>0</v>
      </c>
      <c r="DE57" s="36"/>
      <c r="DF57" s="36">
        <f t="shared" si="359"/>
        <v>0</v>
      </c>
      <c r="DG57" s="36"/>
      <c r="DH57" s="36">
        <f t="shared" si="360"/>
        <v>0</v>
      </c>
      <c r="DI57" s="36"/>
      <c r="DJ57" s="36">
        <f t="shared" si="308"/>
        <v>0</v>
      </c>
      <c r="DK57" s="36"/>
      <c r="DL57" s="36">
        <f t="shared" si="361"/>
        <v>0</v>
      </c>
      <c r="DM57" s="36"/>
      <c r="DN57" s="36">
        <f t="shared" si="55"/>
        <v>0</v>
      </c>
      <c r="DO57" s="36">
        <f t="shared" si="362"/>
        <v>4</v>
      </c>
      <c r="DP57" s="36">
        <f t="shared" si="362"/>
        <v>219673.91856666663</v>
      </c>
      <c r="DQ57" s="47">
        <f t="shared" si="57"/>
        <v>4</v>
      </c>
      <c r="DR57" s="80">
        <f t="shared" si="2"/>
        <v>1</v>
      </c>
    </row>
    <row r="58" spans="1:122" ht="30" customHeight="1" x14ac:dyDescent="0.25">
      <c r="A58" s="43"/>
      <c r="B58" s="44">
        <v>37</v>
      </c>
      <c r="C58" s="31" t="s">
        <v>183</v>
      </c>
      <c r="D58" s="32">
        <f t="shared" si="58"/>
        <v>19063</v>
      </c>
      <c r="E58" s="33">
        <v>18530</v>
      </c>
      <c r="F58" s="45">
        <v>2.78</v>
      </c>
      <c r="G58" s="35">
        <v>1</v>
      </c>
      <c r="H58" s="35">
        <v>1</v>
      </c>
      <c r="I58" s="32">
        <v>1.4</v>
      </c>
      <c r="J58" s="32">
        <v>1.68</v>
      </c>
      <c r="K58" s="32">
        <v>2.23</v>
      </c>
      <c r="L58" s="32">
        <v>2.57</v>
      </c>
      <c r="M58" s="36">
        <v>0</v>
      </c>
      <c r="N58" s="36">
        <f t="shared" si="313"/>
        <v>0</v>
      </c>
      <c r="O58" s="36">
        <v>0</v>
      </c>
      <c r="P58" s="36">
        <f t="shared" si="209"/>
        <v>0</v>
      </c>
      <c r="Q58" s="36"/>
      <c r="R58" s="36">
        <f t="shared" si="314"/>
        <v>0</v>
      </c>
      <c r="S58" s="36"/>
      <c r="T58" s="36">
        <f t="shared" si="315"/>
        <v>0</v>
      </c>
      <c r="U58" s="36"/>
      <c r="V58" s="36">
        <f t="shared" si="316"/>
        <v>0</v>
      </c>
      <c r="W58" s="36">
        <v>0</v>
      </c>
      <c r="X58" s="36">
        <f t="shared" si="317"/>
        <v>0</v>
      </c>
      <c r="Y58" s="36"/>
      <c r="Z58" s="36">
        <f t="shared" si="318"/>
        <v>0</v>
      </c>
      <c r="AA58" s="36"/>
      <c r="AB58" s="36">
        <f t="shared" si="319"/>
        <v>0</v>
      </c>
      <c r="AC58" s="36">
        <v>0</v>
      </c>
      <c r="AD58" s="36">
        <f t="shared" si="320"/>
        <v>0</v>
      </c>
      <c r="AE58" s="36">
        <v>40</v>
      </c>
      <c r="AF58" s="36">
        <f t="shared" si="321"/>
        <v>3099966.9726666664</v>
      </c>
      <c r="AG58" s="36"/>
      <c r="AH58" s="36">
        <f t="shared" si="322"/>
        <v>0</v>
      </c>
      <c r="AI58" s="36"/>
      <c r="AJ58" s="36">
        <f t="shared" si="323"/>
        <v>0</v>
      </c>
      <c r="AK58" s="39">
        <v>0</v>
      </c>
      <c r="AL58" s="36">
        <f t="shared" si="324"/>
        <v>0</v>
      </c>
      <c r="AM58" s="40">
        <v>0</v>
      </c>
      <c r="AN58" s="36">
        <f t="shared" si="325"/>
        <v>0</v>
      </c>
      <c r="AO58" s="36"/>
      <c r="AP58" s="36">
        <f t="shared" si="326"/>
        <v>0</v>
      </c>
      <c r="AQ58" s="36"/>
      <c r="AR58" s="36">
        <f t="shared" si="327"/>
        <v>0</v>
      </c>
      <c r="AS58" s="36"/>
      <c r="AT58" s="36">
        <f t="shared" si="328"/>
        <v>0</v>
      </c>
      <c r="AU58" s="36"/>
      <c r="AV58" s="36">
        <f t="shared" si="329"/>
        <v>0</v>
      </c>
      <c r="AW58" s="36"/>
      <c r="AX58" s="36">
        <f t="shared" si="330"/>
        <v>0</v>
      </c>
      <c r="AY58" s="36"/>
      <c r="AZ58" s="36">
        <f t="shared" si="331"/>
        <v>0</v>
      </c>
      <c r="BA58" s="36"/>
      <c r="BB58" s="36">
        <f t="shared" si="332"/>
        <v>0</v>
      </c>
      <c r="BC58" s="36"/>
      <c r="BD58" s="36">
        <f t="shared" si="333"/>
        <v>0</v>
      </c>
      <c r="BE58" s="36"/>
      <c r="BF58" s="36">
        <f t="shared" si="334"/>
        <v>0</v>
      </c>
      <c r="BG58" s="36"/>
      <c r="BH58" s="36">
        <f t="shared" si="335"/>
        <v>0</v>
      </c>
      <c r="BI58" s="36">
        <v>0</v>
      </c>
      <c r="BJ58" s="36">
        <f t="shared" si="336"/>
        <v>0</v>
      </c>
      <c r="BK58" s="36"/>
      <c r="BL58" s="36">
        <f t="shared" si="337"/>
        <v>0</v>
      </c>
      <c r="BM58" s="46"/>
      <c r="BN58" s="36">
        <f t="shared" si="338"/>
        <v>0</v>
      </c>
      <c r="BO58" s="36"/>
      <c r="BP58" s="36">
        <f t="shared" si="339"/>
        <v>0</v>
      </c>
      <c r="BQ58" s="36"/>
      <c r="BR58" s="36">
        <f t="shared" si="340"/>
        <v>0</v>
      </c>
      <c r="BS58" s="36"/>
      <c r="BT58" s="36">
        <f t="shared" si="341"/>
        <v>0</v>
      </c>
      <c r="BU58" s="36"/>
      <c r="BV58" s="36">
        <f t="shared" si="342"/>
        <v>0</v>
      </c>
      <c r="BW58" s="36"/>
      <c r="BX58" s="36">
        <f t="shared" si="343"/>
        <v>0</v>
      </c>
      <c r="BY58" s="36"/>
      <c r="BZ58" s="36">
        <f t="shared" si="344"/>
        <v>0</v>
      </c>
      <c r="CA58" s="36"/>
      <c r="CB58" s="36">
        <f t="shared" si="345"/>
        <v>0</v>
      </c>
      <c r="CC58" s="36"/>
      <c r="CD58" s="36">
        <f t="shared" si="346"/>
        <v>0</v>
      </c>
      <c r="CE58" s="36"/>
      <c r="CF58" s="36">
        <f t="shared" si="347"/>
        <v>0</v>
      </c>
      <c r="CG58" s="36"/>
      <c r="CH58" s="36">
        <f t="shared" si="348"/>
        <v>0</v>
      </c>
      <c r="CI58" s="36"/>
      <c r="CJ58" s="36">
        <f t="shared" si="349"/>
        <v>0</v>
      </c>
      <c r="CK58" s="36"/>
      <c r="CL58" s="36">
        <f t="shared" si="350"/>
        <v>0</v>
      </c>
      <c r="CM58" s="36"/>
      <c r="CN58" s="36">
        <f t="shared" si="350"/>
        <v>0</v>
      </c>
      <c r="CO58" s="41"/>
      <c r="CP58" s="36">
        <f t="shared" si="351"/>
        <v>0</v>
      </c>
      <c r="CQ58" s="36"/>
      <c r="CR58" s="36">
        <f t="shared" si="352"/>
        <v>0</v>
      </c>
      <c r="CS58" s="36"/>
      <c r="CT58" s="36">
        <f t="shared" si="353"/>
        <v>0</v>
      </c>
      <c r="CU58" s="36"/>
      <c r="CV58" s="36">
        <f t="shared" si="354"/>
        <v>0</v>
      </c>
      <c r="CW58" s="36"/>
      <c r="CX58" s="36">
        <f t="shared" si="355"/>
        <v>0</v>
      </c>
      <c r="CY58" s="36"/>
      <c r="CZ58" s="36">
        <f t="shared" si="356"/>
        <v>0</v>
      </c>
      <c r="DA58" s="36"/>
      <c r="DB58" s="36">
        <f t="shared" si="357"/>
        <v>0</v>
      </c>
      <c r="DC58" s="36"/>
      <c r="DD58" s="36">
        <f t="shared" si="358"/>
        <v>0</v>
      </c>
      <c r="DE58" s="36"/>
      <c r="DF58" s="36">
        <f t="shared" si="359"/>
        <v>0</v>
      </c>
      <c r="DG58" s="36"/>
      <c r="DH58" s="36">
        <f t="shared" si="360"/>
        <v>0</v>
      </c>
      <c r="DI58" s="36"/>
      <c r="DJ58" s="36">
        <f t="shared" si="308"/>
        <v>0</v>
      </c>
      <c r="DK58" s="36">
        <v>3</v>
      </c>
      <c r="DL58" s="36">
        <f t="shared" si="361"/>
        <v>476311.19157999987</v>
      </c>
      <c r="DM58" s="36"/>
      <c r="DN58" s="36">
        <f t="shared" si="55"/>
        <v>0</v>
      </c>
      <c r="DO58" s="36">
        <f t="shared" si="362"/>
        <v>43</v>
      </c>
      <c r="DP58" s="36">
        <f t="shared" si="362"/>
        <v>3576278.1642466662</v>
      </c>
      <c r="DQ58" s="47">
        <f t="shared" si="57"/>
        <v>43</v>
      </c>
      <c r="DR58" s="80">
        <f t="shared" si="2"/>
        <v>1</v>
      </c>
    </row>
    <row r="59" spans="1:122" ht="30" customHeight="1" x14ac:dyDescent="0.25">
      <c r="A59" s="43"/>
      <c r="B59" s="44">
        <v>38</v>
      </c>
      <c r="C59" s="31" t="s">
        <v>184</v>
      </c>
      <c r="D59" s="32">
        <f t="shared" si="58"/>
        <v>19063</v>
      </c>
      <c r="E59" s="33">
        <v>18530</v>
      </c>
      <c r="F59" s="45">
        <v>1.1499999999999999</v>
      </c>
      <c r="G59" s="35">
        <v>1</v>
      </c>
      <c r="H59" s="35">
        <v>1</v>
      </c>
      <c r="I59" s="32">
        <v>1.4</v>
      </c>
      <c r="J59" s="32">
        <v>1.68</v>
      </c>
      <c r="K59" s="32">
        <v>2.23</v>
      </c>
      <c r="L59" s="32">
        <v>2.57</v>
      </c>
      <c r="M59" s="36">
        <v>0</v>
      </c>
      <c r="N59" s="36">
        <f t="shared" si="313"/>
        <v>0</v>
      </c>
      <c r="O59" s="36">
        <v>0</v>
      </c>
      <c r="P59" s="36">
        <f t="shared" si="209"/>
        <v>0</v>
      </c>
      <c r="Q59" s="36"/>
      <c r="R59" s="36">
        <f t="shared" si="314"/>
        <v>0</v>
      </c>
      <c r="S59" s="36"/>
      <c r="T59" s="36">
        <f t="shared" si="315"/>
        <v>0</v>
      </c>
      <c r="U59" s="36"/>
      <c r="V59" s="36">
        <f t="shared" si="316"/>
        <v>0</v>
      </c>
      <c r="W59" s="36">
        <v>0</v>
      </c>
      <c r="X59" s="36">
        <f t="shared" si="317"/>
        <v>0</v>
      </c>
      <c r="Y59" s="36"/>
      <c r="Z59" s="36">
        <f t="shared" si="318"/>
        <v>0</v>
      </c>
      <c r="AA59" s="36"/>
      <c r="AB59" s="36">
        <f t="shared" si="319"/>
        <v>0</v>
      </c>
      <c r="AC59" s="36">
        <v>0</v>
      </c>
      <c r="AD59" s="36">
        <f t="shared" si="320"/>
        <v>0</v>
      </c>
      <c r="AE59" s="36">
        <v>12</v>
      </c>
      <c r="AF59" s="36">
        <f t="shared" si="321"/>
        <v>384708.13149999996</v>
      </c>
      <c r="AG59" s="36"/>
      <c r="AH59" s="36">
        <f t="shared" si="322"/>
        <v>0</v>
      </c>
      <c r="AI59" s="51"/>
      <c r="AJ59" s="36">
        <f t="shared" si="323"/>
        <v>0</v>
      </c>
      <c r="AK59" s="39">
        <v>0</v>
      </c>
      <c r="AL59" s="36">
        <f t="shared" si="324"/>
        <v>0</v>
      </c>
      <c r="AM59" s="40">
        <v>0</v>
      </c>
      <c r="AN59" s="36">
        <f t="shared" si="325"/>
        <v>0</v>
      </c>
      <c r="AO59" s="36"/>
      <c r="AP59" s="36">
        <f t="shared" si="326"/>
        <v>0</v>
      </c>
      <c r="AQ59" s="36"/>
      <c r="AR59" s="36">
        <f t="shared" si="327"/>
        <v>0</v>
      </c>
      <c r="AS59" s="36"/>
      <c r="AT59" s="36">
        <f t="shared" si="328"/>
        <v>0</v>
      </c>
      <c r="AU59" s="36"/>
      <c r="AV59" s="36">
        <f t="shared" si="329"/>
        <v>0</v>
      </c>
      <c r="AW59" s="36"/>
      <c r="AX59" s="36">
        <f t="shared" si="330"/>
        <v>0</v>
      </c>
      <c r="AY59" s="36"/>
      <c r="AZ59" s="36">
        <f t="shared" si="331"/>
        <v>0</v>
      </c>
      <c r="BA59" s="36"/>
      <c r="BB59" s="36">
        <f t="shared" si="332"/>
        <v>0</v>
      </c>
      <c r="BC59" s="36"/>
      <c r="BD59" s="36">
        <f t="shared" si="333"/>
        <v>0</v>
      </c>
      <c r="BE59" s="36"/>
      <c r="BF59" s="36">
        <f t="shared" si="334"/>
        <v>0</v>
      </c>
      <c r="BG59" s="36"/>
      <c r="BH59" s="36">
        <f t="shared" si="335"/>
        <v>0</v>
      </c>
      <c r="BI59" s="36">
        <v>0</v>
      </c>
      <c r="BJ59" s="36">
        <f t="shared" si="336"/>
        <v>0</v>
      </c>
      <c r="BK59" s="36"/>
      <c r="BL59" s="36">
        <f t="shared" si="337"/>
        <v>0</v>
      </c>
      <c r="BM59" s="46"/>
      <c r="BN59" s="36">
        <f t="shared" si="338"/>
        <v>0</v>
      </c>
      <c r="BO59" s="36"/>
      <c r="BP59" s="36">
        <f t="shared" si="339"/>
        <v>0</v>
      </c>
      <c r="BQ59" s="36"/>
      <c r="BR59" s="36">
        <f t="shared" si="340"/>
        <v>0</v>
      </c>
      <c r="BS59" s="36"/>
      <c r="BT59" s="36">
        <f t="shared" si="341"/>
        <v>0</v>
      </c>
      <c r="BU59" s="36"/>
      <c r="BV59" s="36">
        <f t="shared" si="342"/>
        <v>0</v>
      </c>
      <c r="BW59" s="36"/>
      <c r="BX59" s="36">
        <f t="shared" si="343"/>
        <v>0</v>
      </c>
      <c r="BY59" s="36"/>
      <c r="BZ59" s="36">
        <f t="shared" si="344"/>
        <v>0</v>
      </c>
      <c r="CA59" s="36"/>
      <c r="CB59" s="36">
        <f t="shared" si="345"/>
        <v>0</v>
      </c>
      <c r="CC59" s="36"/>
      <c r="CD59" s="36">
        <f t="shared" si="346"/>
        <v>0</v>
      </c>
      <c r="CE59" s="36"/>
      <c r="CF59" s="36">
        <f t="shared" si="347"/>
        <v>0</v>
      </c>
      <c r="CG59" s="36"/>
      <c r="CH59" s="36">
        <f t="shared" si="348"/>
        <v>0</v>
      </c>
      <c r="CI59" s="36"/>
      <c r="CJ59" s="36">
        <f t="shared" si="349"/>
        <v>0</v>
      </c>
      <c r="CK59" s="36"/>
      <c r="CL59" s="36">
        <f t="shared" si="350"/>
        <v>0</v>
      </c>
      <c r="CM59" s="36"/>
      <c r="CN59" s="36">
        <f t="shared" si="350"/>
        <v>0</v>
      </c>
      <c r="CO59" s="41"/>
      <c r="CP59" s="36">
        <f t="shared" si="351"/>
        <v>0</v>
      </c>
      <c r="CQ59" s="36"/>
      <c r="CR59" s="36">
        <f t="shared" si="352"/>
        <v>0</v>
      </c>
      <c r="CS59" s="36"/>
      <c r="CT59" s="36">
        <f t="shared" si="353"/>
        <v>0</v>
      </c>
      <c r="CU59" s="36"/>
      <c r="CV59" s="36">
        <f t="shared" si="354"/>
        <v>0</v>
      </c>
      <c r="CW59" s="36"/>
      <c r="CX59" s="36">
        <f t="shared" si="355"/>
        <v>0</v>
      </c>
      <c r="CY59" s="36"/>
      <c r="CZ59" s="36">
        <f t="shared" si="356"/>
        <v>0</v>
      </c>
      <c r="DA59" s="36"/>
      <c r="DB59" s="36">
        <f t="shared" si="357"/>
        <v>0</v>
      </c>
      <c r="DC59" s="36"/>
      <c r="DD59" s="36">
        <f t="shared" si="358"/>
        <v>0</v>
      </c>
      <c r="DE59" s="36"/>
      <c r="DF59" s="36">
        <f t="shared" si="359"/>
        <v>0</v>
      </c>
      <c r="DG59" s="36"/>
      <c r="DH59" s="36">
        <f t="shared" si="360"/>
        <v>0</v>
      </c>
      <c r="DI59" s="36"/>
      <c r="DJ59" s="36">
        <f t="shared" si="308"/>
        <v>0</v>
      </c>
      <c r="DK59" s="36"/>
      <c r="DL59" s="36">
        <f t="shared" si="361"/>
        <v>0</v>
      </c>
      <c r="DM59" s="36"/>
      <c r="DN59" s="36">
        <f t="shared" si="55"/>
        <v>0</v>
      </c>
      <c r="DO59" s="36">
        <f t="shared" si="362"/>
        <v>12</v>
      </c>
      <c r="DP59" s="36">
        <f t="shared" si="362"/>
        <v>384708.13149999996</v>
      </c>
      <c r="DQ59" s="47">
        <f t="shared" si="57"/>
        <v>12</v>
      </c>
      <c r="DR59" s="80">
        <f t="shared" si="2"/>
        <v>1</v>
      </c>
    </row>
    <row r="60" spans="1:122" ht="30" customHeight="1" x14ac:dyDescent="0.25">
      <c r="A60" s="43"/>
      <c r="B60" s="44">
        <v>39</v>
      </c>
      <c r="C60" s="31" t="s">
        <v>185</v>
      </c>
      <c r="D60" s="32">
        <f t="shared" si="58"/>
        <v>19063</v>
      </c>
      <c r="E60" s="33">
        <v>18530</v>
      </c>
      <c r="F60" s="45">
        <v>1.22</v>
      </c>
      <c r="G60" s="35">
        <v>1</v>
      </c>
      <c r="H60" s="35">
        <v>1</v>
      </c>
      <c r="I60" s="32">
        <v>1.4</v>
      </c>
      <c r="J60" s="32">
        <v>1.68</v>
      </c>
      <c r="K60" s="32">
        <v>2.23</v>
      </c>
      <c r="L60" s="32">
        <v>2.57</v>
      </c>
      <c r="M60" s="36">
        <v>2</v>
      </c>
      <c r="N60" s="36">
        <f t="shared" si="313"/>
        <v>68020.858033333323</v>
      </c>
      <c r="O60" s="36">
        <v>0</v>
      </c>
      <c r="P60" s="36">
        <f t="shared" si="209"/>
        <v>0</v>
      </c>
      <c r="Q60" s="36"/>
      <c r="R60" s="36">
        <f t="shared" si="314"/>
        <v>0</v>
      </c>
      <c r="S60" s="36"/>
      <c r="T60" s="36">
        <f t="shared" si="315"/>
        <v>0</v>
      </c>
      <c r="U60" s="36"/>
      <c r="V60" s="36">
        <f t="shared" si="316"/>
        <v>0</v>
      </c>
      <c r="W60" s="36">
        <v>0</v>
      </c>
      <c r="X60" s="36">
        <f t="shared" si="317"/>
        <v>0</v>
      </c>
      <c r="Y60" s="36"/>
      <c r="Z60" s="36">
        <f t="shared" si="318"/>
        <v>0</v>
      </c>
      <c r="AA60" s="36"/>
      <c r="AB60" s="36">
        <f t="shared" si="319"/>
        <v>0</v>
      </c>
      <c r="AC60" s="36">
        <v>0</v>
      </c>
      <c r="AD60" s="36">
        <f t="shared" si="320"/>
        <v>0</v>
      </c>
      <c r="AE60" s="36">
        <v>52</v>
      </c>
      <c r="AF60" s="36">
        <f t="shared" si="321"/>
        <v>1768542.3088666664</v>
      </c>
      <c r="AG60" s="36"/>
      <c r="AH60" s="36">
        <f t="shared" si="322"/>
        <v>0</v>
      </c>
      <c r="AI60" s="36"/>
      <c r="AJ60" s="36">
        <f t="shared" si="323"/>
        <v>0</v>
      </c>
      <c r="AK60" s="39">
        <v>0</v>
      </c>
      <c r="AL60" s="36">
        <f t="shared" si="324"/>
        <v>0</v>
      </c>
      <c r="AM60" s="40">
        <v>5</v>
      </c>
      <c r="AN60" s="36">
        <f t="shared" si="325"/>
        <v>196575.35968000002</v>
      </c>
      <c r="AO60" s="36"/>
      <c r="AP60" s="36">
        <f t="shared" si="326"/>
        <v>0</v>
      </c>
      <c r="AQ60" s="36">
        <v>53</v>
      </c>
      <c r="AR60" s="36">
        <f t="shared" si="327"/>
        <v>2083698.8126079999</v>
      </c>
      <c r="AS60" s="36"/>
      <c r="AT60" s="36">
        <f t="shared" si="328"/>
        <v>0</v>
      </c>
      <c r="AU60" s="36"/>
      <c r="AV60" s="36">
        <f t="shared" si="329"/>
        <v>0</v>
      </c>
      <c r="AW60" s="36"/>
      <c r="AX60" s="36">
        <f t="shared" si="330"/>
        <v>0</v>
      </c>
      <c r="AY60" s="36"/>
      <c r="AZ60" s="36">
        <f t="shared" si="331"/>
        <v>0</v>
      </c>
      <c r="BA60" s="36"/>
      <c r="BB60" s="36">
        <f t="shared" si="332"/>
        <v>0</v>
      </c>
      <c r="BC60" s="36"/>
      <c r="BD60" s="36">
        <f t="shared" si="333"/>
        <v>0</v>
      </c>
      <c r="BE60" s="36"/>
      <c r="BF60" s="36">
        <f t="shared" si="334"/>
        <v>0</v>
      </c>
      <c r="BG60" s="36"/>
      <c r="BH60" s="36">
        <f t="shared" si="335"/>
        <v>0</v>
      </c>
      <c r="BI60" s="36">
        <v>6</v>
      </c>
      <c r="BJ60" s="36">
        <f t="shared" si="336"/>
        <v>205446.35726999998</v>
      </c>
      <c r="BK60" s="36"/>
      <c r="BL60" s="36">
        <f t="shared" si="337"/>
        <v>0</v>
      </c>
      <c r="BM60" s="46"/>
      <c r="BN60" s="36">
        <f t="shared" si="338"/>
        <v>0</v>
      </c>
      <c r="BO60" s="36"/>
      <c r="BP60" s="36">
        <f t="shared" si="339"/>
        <v>0</v>
      </c>
      <c r="BQ60" s="36"/>
      <c r="BR60" s="36">
        <f t="shared" si="340"/>
        <v>0</v>
      </c>
      <c r="BS60" s="36"/>
      <c r="BT60" s="36">
        <f t="shared" si="341"/>
        <v>0</v>
      </c>
      <c r="BU60" s="36"/>
      <c r="BV60" s="36">
        <f t="shared" si="342"/>
        <v>0</v>
      </c>
      <c r="BW60" s="36"/>
      <c r="BX60" s="36">
        <f t="shared" si="343"/>
        <v>0</v>
      </c>
      <c r="BY60" s="36"/>
      <c r="BZ60" s="36">
        <f t="shared" si="344"/>
        <v>0</v>
      </c>
      <c r="CA60" s="36"/>
      <c r="CB60" s="36">
        <f t="shared" si="345"/>
        <v>0</v>
      </c>
      <c r="CC60" s="36"/>
      <c r="CD60" s="36">
        <f t="shared" si="346"/>
        <v>0</v>
      </c>
      <c r="CE60" s="36"/>
      <c r="CF60" s="36">
        <f t="shared" si="347"/>
        <v>0</v>
      </c>
      <c r="CG60" s="36"/>
      <c r="CH60" s="36">
        <f t="shared" si="348"/>
        <v>0</v>
      </c>
      <c r="CI60" s="36">
        <v>1</v>
      </c>
      <c r="CJ60" s="36">
        <f t="shared" si="349"/>
        <v>31868.415541666662</v>
      </c>
      <c r="CK60" s="36">
        <v>9</v>
      </c>
      <c r="CL60" s="36">
        <f t="shared" si="350"/>
        <v>350758.76484600001</v>
      </c>
      <c r="CM60" s="36">
        <v>5</v>
      </c>
      <c r="CN60" s="36">
        <f t="shared" si="350"/>
        <v>224012.30019000004</v>
      </c>
      <c r="CO60" s="41"/>
      <c r="CP60" s="36">
        <f t="shared" si="351"/>
        <v>0</v>
      </c>
      <c r="CQ60" s="36"/>
      <c r="CR60" s="36">
        <f t="shared" si="352"/>
        <v>0</v>
      </c>
      <c r="CS60" s="36"/>
      <c r="CT60" s="36">
        <f t="shared" si="353"/>
        <v>0</v>
      </c>
      <c r="CU60" s="36">
        <v>1</v>
      </c>
      <c r="CV60" s="36">
        <f t="shared" si="354"/>
        <v>43871.972381999993</v>
      </c>
      <c r="CW60" s="36"/>
      <c r="CX60" s="36">
        <f t="shared" si="355"/>
        <v>0</v>
      </c>
      <c r="CY60" s="36"/>
      <c r="CZ60" s="36">
        <f t="shared" si="356"/>
        <v>0</v>
      </c>
      <c r="DA60" s="36"/>
      <c r="DB60" s="36">
        <f t="shared" si="357"/>
        <v>0</v>
      </c>
      <c r="DC60" s="36"/>
      <c r="DD60" s="36">
        <f t="shared" si="358"/>
        <v>0</v>
      </c>
      <c r="DE60" s="36"/>
      <c r="DF60" s="36">
        <f t="shared" si="359"/>
        <v>0</v>
      </c>
      <c r="DG60" s="36"/>
      <c r="DH60" s="36">
        <f t="shared" si="360"/>
        <v>0</v>
      </c>
      <c r="DI60" s="36"/>
      <c r="DJ60" s="36">
        <f t="shared" si="308"/>
        <v>0</v>
      </c>
      <c r="DK60" s="36"/>
      <c r="DL60" s="36">
        <f t="shared" si="361"/>
        <v>0</v>
      </c>
      <c r="DM60" s="36"/>
      <c r="DN60" s="36">
        <f t="shared" si="55"/>
        <v>0</v>
      </c>
      <c r="DO60" s="36">
        <f t="shared" si="362"/>
        <v>134</v>
      </c>
      <c r="DP60" s="36">
        <f t="shared" si="362"/>
        <v>4972795.1494176649</v>
      </c>
      <c r="DQ60" s="47">
        <f t="shared" si="57"/>
        <v>134</v>
      </c>
      <c r="DR60" s="80">
        <f t="shared" si="2"/>
        <v>1</v>
      </c>
    </row>
    <row r="61" spans="1:122" ht="30" customHeight="1" x14ac:dyDescent="0.25">
      <c r="A61" s="43">
        <v>1</v>
      </c>
      <c r="B61" s="44">
        <v>40</v>
      </c>
      <c r="C61" s="31" t="s">
        <v>186</v>
      </c>
      <c r="D61" s="32">
        <f t="shared" si="58"/>
        <v>19063</v>
      </c>
      <c r="E61" s="33">
        <v>18530</v>
      </c>
      <c r="F61" s="45">
        <v>1.78</v>
      </c>
      <c r="G61" s="35">
        <v>1</v>
      </c>
      <c r="H61" s="35">
        <v>1</v>
      </c>
      <c r="I61" s="32">
        <v>1.4</v>
      </c>
      <c r="J61" s="32">
        <v>1.68</v>
      </c>
      <c r="K61" s="32">
        <v>2.23</v>
      </c>
      <c r="L61" s="32">
        <v>2.57</v>
      </c>
      <c r="M61" s="36">
        <v>9</v>
      </c>
      <c r="N61" s="36">
        <f>(M61/12*5*$D61*$F61*$G61*$I61*N$11)+(M61/12*7*$E61*$F61*$H61*$I61)</f>
        <v>422353.16235</v>
      </c>
      <c r="O61" s="36">
        <v>0</v>
      </c>
      <c r="P61" s="36">
        <f>(O61/12*5*$D61*$F61*$G61*$I61*P$11)+(O61/12*7*$E61*$F61*$H61*$I61)</f>
        <v>0</v>
      </c>
      <c r="Q61" s="36"/>
      <c r="R61" s="36">
        <f>(Q61/12*5*$D61*$F61*$G61*$I61*R$11)+(Q61/12*7*$E61*$F61*$H61*$I61)</f>
        <v>0</v>
      </c>
      <c r="S61" s="36"/>
      <c r="T61" s="36">
        <f>(S61/12*5*$D61*$F61*$G61*$I61*T$11)+(S61/12*7*$E61*$F61*$H61*$I61)</f>
        <v>0</v>
      </c>
      <c r="U61" s="36"/>
      <c r="V61" s="36">
        <f>(U61/12*5*$D61*$F61*$G61*$I61*V$11)+(U61/12*7*$E61*$F61*$H61*$I61)</f>
        <v>0</v>
      </c>
      <c r="W61" s="36">
        <v>0</v>
      </c>
      <c r="X61" s="36">
        <f>(W61/12*5*$D61*$F61*$G61*$I61*X$11)+(W61/12*7*$E61*$F61*$H61*$I61)</f>
        <v>0</v>
      </c>
      <c r="Y61" s="36"/>
      <c r="Z61" s="36">
        <f>(Y61/12*5*$D61*$F61*$G61*$I61*Z$11)+(Y61/12*7*$E61*$F61*$H61*$I61)</f>
        <v>0</v>
      </c>
      <c r="AA61" s="36"/>
      <c r="AB61" s="36">
        <f>(AA61/12*5*$D61*$F61*$G61*$I61*AB$11)+(AA61/12*7*$E61*$F61*$H61*$I61)</f>
        <v>0</v>
      </c>
      <c r="AC61" s="36">
        <v>0</v>
      </c>
      <c r="AD61" s="36">
        <f>(AC61/12*5*$D61*$F61*$G61*$I61*AD$11)+(AC61/12*7*$E61*$F61*$H61*$I61)</f>
        <v>0</v>
      </c>
      <c r="AE61" s="36">
        <v>228</v>
      </c>
      <c r="AF61" s="36">
        <f>(AE61/12*5*$D61*$F61*$G61*$I61*AF$11)+(AE61/12*7*$E61*$F61*$H61*$I61)</f>
        <v>10699613.4462</v>
      </c>
      <c r="AG61" s="36"/>
      <c r="AH61" s="36">
        <f>(AG61/12*5*$D61*$F61*$G61*$I61*AH$11)+(AG61/12*7*$E61*$F61*$H61*$I61)</f>
        <v>0</v>
      </c>
      <c r="AI61" s="51"/>
      <c r="AJ61" s="36">
        <f>(AI61/12*5*$D61*$F61*$G61*$I61*AJ$11)+(AI61/12*7*$E61*$F61*$H61*$I61)</f>
        <v>0</v>
      </c>
      <c r="AK61" s="39">
        <v>0</v>
      </c>
      <c r="AL61" s="36">
        <f>(AK61/12*5*$D61*$F61*$G61*$I61*AL$11)+(AK61/12*7*$E61*$F61*$H61*$I61)</f>
        <v>0</v>
      </c>
      <c r="AM61" s="40">
        <v>1</v>
      </c>
      <c r="AN61" s="36">
        <f>(AM61/12*5*$D61*$F61*$G61*$J61*AN$11)+(AM61/12*7*$E61*$F61*$H61*$J61)</f>
        <v>56456.269967999993</v>
      </c>
      <c r="AO61" s="36"/>
      <c r="AP61" s="36">
        <f>(AO61/12*5*$D61*$F61*$G61*$J61*AP$11)+(AO61/12*7*$E61*$F61*$H61*$J61)</f>
        <v>0</v>
      </c>
      <c r="AQ61" s="36"/>
      <c r="AR61" s="36">
        <f>(AQ61/12*5*$D61*$F61*$G61*$J61*AR$11)+(AQ61/12*7*$E61*$F61*$H61*$J61)</f>
        <v>0</v>
      </c>
      <c r="AS61" s="36"/>
      <c r="AT61" s="36">
        <f>(AS61/12*5*$D61*$F61*$G61*$J61*AT$11)+(AS61/12*7*$E61*$F61*$H61*$J61)</f>
        <v>0</v>
      </c>
      <c r="AU61" s="36"/>
      <c r="AV61" s="36">
        <f>(AU61/12*5*$D61*$F61*$G61*$I61*AV$11)+(AU61/12*7*$E61*$F61*$H61*$I61)</f>
        <v>0</v>
      </c>
      <c r="AW61" s="36"/>
      <c r="AX61" s="36">
        <f>(AW61/12*5*$D61*$F61*$G61*$I61*AX$11)+(AW61/12*7*$E61*$F61*$H61*$I61)</f>
        <v>0</v>
      </c>
      <c r="AY61" s="36"/>
      <c r="AZ61" s="36">
        <f>(AY61/12*5*$D61*$F61*$G61*$J61*AZ$11)+(AY61/12*7*$E61*$F61*$H61*$J61)</f>
        <v>0</v>
      </c>
      <c r="BA61" s="36"/>
      <c r="BB61" s="36">
        <f>(BA61/12*5*$D61*$F61*$G61*$I61*BB$11)+(BA61/12*7*$E61*$F61*$H61*$I61)</f>
        <v>0</v>
      </c>
      <c r="BC61" s="36"/>
      <c r="BD61" s="36">
        <f>(BC61/12*5*$D61*$F61*$G61*$I61*BD$11)+(BC61/12*7*$E61*$F61*$H61*$I61)</f>
        <v>0</v>
      </c>
      <c r="BE61" s="36"/>
      <c r="BF61" s="36">
        <f>(BE61/12*5*$D61*$F61*$G61*$I61*BF$11)+(BE61/12*7*$E61*$F61*$H61*$I61)</f>
        <v>0</v>
      </c>
      <c r="BG61" s="36"/>
      <c r="BH61" s="36">
        <f>(BG61/12*5*$D61*$F61*$G61*$J61*BH$11)+(BG61/12*7*$E61*$F61*$H61*$J61)</f>
        <v>0</v>
      </c>
      <c r="BI61" s="36"/>
      <c r="BJ61" s="36">
        <f>(BI61/12*5*$D61*$F61*$G61*$I61*BJ$11)+(BI61/12*7*$E61*$F61*$H61*$I61)</f>
        <v>0</v>
      </c>
      <c r="BK61" s="36"/>
      <c r="BL61" s="36">
        <f>(BK61/12*5*$D61*$F61*$G61*$I61*BL$11)+(BK61/12*7*$E61*$F61*$H61*$I61)</f>
        <v>0</v>
      </c>
      <c r="BM61" s="46"/>
      <c r="BN61" s="36">
        <f>(BM61/12*5*$D61*$F61*$G61*$J61*BN$11)+(BM61/12*7*$E61*$F61*$H61*$J61)</f>
        <v>0</v>
      </c>
      <c r="BO61" s="36"/>
      <c r="BP61" s="36">
        <f>(BO61/12*5*$D61*$F61*$G61*$J61*BP$11)+(BO61/12*7*$E61*$F61*$H61*$J61)</f>
        <v>0</v>
      </c>
      <c r="BQ61" s="36"/>
      <c r="BR61" s="36">
        <f>(BQ61/12*5*$D61*$F61*$G61*$I61*BR$11)+(BQ61/12*7*$E61*$F61*$H61*$I61)</f>
        <v>0</v>
      </c>
      <c r="BS61" s="36"/>
      <c r="BT61" s="36">
        <f>(BS61/12*5*$D61*$F61*$G61*$I61*BT$11)+(BS61/12*7*$E61*$F61*$H61*$I61)</f>
        <v>0</v>
      </c>
      <c r="BU61" s="36"/>
      <c r="BV61" s="36">
        <f>(BU61/12*5*$D61*$F61*$G61*$J61*BV$11)+(BU61/12*7*$E61*$F61*$H61*$J61)</f>
        <v>0</v>
      </c>
      <c r="BW61" s="36"/>
      <c r="BX61" s="36">
        <f>(BW61/12*5*$D61*$F61*$G61*$J61*BX$11)+(BW61/12*7*$E61*$F61*$H61*$J61)</f>
        <v>0</v>
      </c>
      <c r="BY61" s="36"/>
      <c r="BZ61" s="36">
        <f>(BY61/12*5*$D61*$F61*$G61*$I61*BZ$11)+(BY61/12*7*$E61*$F61*$H61*$I61)</f>
        <v>0</v>
      </c>
      <c r="CA61" s="36"/>
      <c r="CB61" s="36">
        <f>(CA61/12*5*$D61*$F61*$G61*$J61*CB$11)+(CA61/12*7*$E61*$F61*$H61*$J61)</f>
        <v>0</v>
      </c>
      <c r="CC61" s="36"/>
      <c r="CD61" s="36">
        <f>(CC61/12*5*$D61*$F61*$G61*$I61*CD$11)+(CC61/12*7*$E61*$F61*$H61*$I61)</f>
        <v>0</v>
      </c>
      <c r="CE61" s="36"/>
      <c r="CF61" s="36">
        <f>(CE61/12*5*$D61*$F61*$G61*$I61*CF$11)+(CE61/12*7*$E61*$F61*$H61*$I61)</f>
        <v>0</v>
      </c>
      <c r="CG61" s="36"/>
      <c r="CH61" s="36">
        <f>(CG61/12*5*$D61*$F61*$G61*$I61*CH$11)+(CG61/12*7*$E61*$F61*$H61*$I61)</f>
        <v>0</v>
      </c>
      <c r="CI61" s="36"/>
      <c r="CJ61" s="36">
        <f>(CI61/12*5*$D61*$F61*$G61*$I61*CJ$11)+(CI61/12*7*$E61*$F61*$H61*$I61)</f>
        <v>0</v>
      </c>
      <c r="CK61" s="36"/>
      <c r="CL61" s="36">
        <f>(CK61/12*5*$D61*$F61*$G61*$J61*CL$11)+(CK61/12*7*$E61*$F61*$H61*$J61)</f>
        <v>0</v>
      </c>
      <c r="CM61" s="36"/>
      <c r="CN61" s="36">
        <f>(CM61/12*5*$D61*$F61*$G61*$J61*CN$11)+(CM61/12*7*$E61*$F61*$H61*$J61)</f>
        <v>0</v>
      </c>
      <c r="CO61" s="41"/>
      <c r="CP61" s="36">
        <f>(CO61/12*5*$D61*$F61*$G61*$I61*CP$11)+(CO61/12*7*$E61*$F61*$H61*$I61)</f>
        <v>0</v>
      </c>
      <c r="CQ61" s="36"/>
      <c r="CR61" s="36">
        <f>(CQ61/12*5*$D61*$F61*$G61*$J61*CR$11)+(CQ61/12*7*$E61*$F61*$H61*$J61)</f>
        <v>0</v>
      </c>
      <c r="CS61" s="36"/>
      <c r="CT61" s="36">
        <f>(CS61/12*5*$D61*$F61*$G61*$J61*CT$11)+(CS61/12*7*$E61*$F61*$H61*$J61)</f>
        <v>0</v>
      </c>
      <c r="CU61" s="36"/>
      <c r="CV61" s="36">
        <f>(CU61/12*5*$D61*$F61*$G61*$J61*CV$11)+(CU61/12*7*$E61*$F61*$H61*$J61)</f>
        <v>0</v>
      </c>
      <c r="CW61" s="36"/>
      <c r="CX61" s="36">
        <f>(CW61/12*5*$D61*$F61*$G61*$J61*CX$11)+(CW61/12*7*$E61*$F61*$H61*$J61)</f>
        <v>0</v>
      </c>
      <c r="CY61" s="36"/>
      <c r="CZ61" s="36">
        <f>(CY61/12*5*$D61*$F61*$G61*$J61*CZ$11)+(CY61/12*7*$E61*$F61*$H61*$J61)</f>
        <v>0</v>
      </c>
      <c r="DA61" s="36"/>
      <c r="DB61" s="36">
        <f>(DA61/12*5*$D61*$F61*$G61*$I61*DB$11)+(DA61/12*7*$E61*$F61*$H61*$I61)</f>
        <v>0</v>
      </c>
      <c r="DC61" s="36"/>
      <c r="DD61" s="36">
        <f>(DC61/12*5*$D61*$F61*$G61*$I61*DD$11)+(DC61/12*7*$E61*$F61*$H61*$I61)</f>
        <v>0</v>
      </c>
      <c r="DE61" s="36"/>
      <c r="DF61" s="36">
        <f>(DE61/12*5*$D61*$F61*$G61*$J61*DF$11)+(DE61/12*7*$E61*$F61*$H61*$J61)</f>
        <v>0</v>
      </c>
      <c r="DG61" s="36"/>
      <c r="DH61" s="36">
        <f>(DG61/12*5*$D61*$F61*$G61*$J61*DH$11)+(DG61/12*7*$E61*$F61*$H61*$J61)</f>
        <v>0</v>
      </c>
      <c r="DI61" s="36"/>
      <c r="DJ61" s="36">
        <f>(DI61/12*5*$D61*$F61*$G61*$K61*DJ$11)+(DI61/12*7*$E61*$F61*$H61*$K61)</f>
        <v>0</v>
      </c>
      <c r="DK61" s="36"/>
      <c r="DL61" s="36">
        <f>(DK61/12*5*$D61*$F61*$G61*$L61*DL$11)+(DK61/12*7*$E61*$F61*$H61*$L61)</f>
        <v>0</v>
      </c>
      <c r="DM61" s="36"/>
      <c r="DN61" s="36">
        <f t="shared" si="55"/>
        <v>0</v>
      </c>
      <c r="DO61" s="36">
        <f t="shared" si="362"/>
        <v>238</v>
      </c>
      <c r="DP61" s="36">
        <f t="shared" si="362"/>
        <v>11178422.878518</v>
      </c>
      <c r="DQ61" s="47">
        <f t="shared" si="57"/>
        <v>238</v>
      </c>
      <c r="DR61" s="80">
        <f t="shared" si="2"/>
        <v>1</v>
      </c>
    </row>
    <row r="62" spans="1:122" ht="29.25" customHeight="1" x14ac:dyDescent="0.25">
      <c r="A62" s="43"/>
      <c r="B62" s="44">
        <v>41</v>
      </c>
      <c r="C62" s="52" t="s">
        <v>187</v>
      </c>
      <c r="D62" s="32">
        <f t="shared" si="58"/>
        <v>19063</v>
      </c>
      <c r="E62" s="33">
        <v>18530</v>
      </c>
      <c r="F62" s="45">
        <v>2.23</v>
      </c>
      <c r="G62" s="35">
        <v>1</v>
      </c>
      <c r="H62" s="35">
        <v>1</v>
      </c>
      <c r="I62" s="32">
        <v>1.4</v>
      </c>
      <c r="J62" s="32">
        <v>1.68</v>
      </c>
      <c r="K62" s="32">
        <v>2.23</v>
      </c>
      <c r="L62" s="32">
        <v>2.57</v>
      </c>
      <c r="M62" s="36">
        <v>0</v>
      </c>
      <c r="N62" s="36">
        <f t="shared" ref="N62:N64" si="363">(M62/12*5*$D62*$F62*$G62*$I62*N$11)+(M62/12*7*$E62*$F62*$H62*$I62*N$12)</f>
        <v>0</v>
      </c>
      <c r="O62" s="36">
        <v>0</v>
      </c>
      <c r="P62" s="36">
        <f t="shared" si="209"/>
        <v>0</v>
      </c>
      <c r="Q62" s="36"/>
      <c r="R62" s="36">
        <f t="shared" ref="R62:R64" si="364">(Q62/12*5*$D62*$F62*$G62*$I62*R$11)+(Q62/12*7*$E62*$F62*$H62*$I62*R$12)</f>
        <v>0</v>
      </c>
      <c r="S62" s="36"/>
      <c r="T62" s="36">
        <f t="shared" ref="T62:T64" si="365">(S62/12*5*$D62*$F62*$G62*$I62*T$11)+(S62/12*7*$E62*$F62*$H62*$I62*T$12)</f>
        <v>0</v>
      </c>
      <c r="U62" s="36"/>
      <c r="V62" s="36">
        <f t="shared" ref="V62:V64" si="366">(U62/12*5*$D62*$F62*$G62*$I62*V$11)+(U62/12*7*$E62*$F62*$H62*$I62*V$12)</f>
        <v>0</v>
      </c>
      <c r="W62" s="36">
        <v>0</v>
      </c>
      <c r="X62" s="36">
        <f t="shared" ref="X62:X64" si="367">(W62/12*5*$D62*$F62*$G62*$I62*X$11)+(W62/12*7*$E62*$F62*$H62*$I62*X$12)</f>
        <v>0</v>
      </c>
      <c r="Y62" s="36"/>
      <c r="Z62" s="36">
        <f t="shared" ref="Z62:Z64" si="368">(Y62/12*5*$D62*$F62*$G62*$I62*Z$11)+(Y62/12*7*$E62*$F62*$H62*$I62*Z$12)</f>
        <v>0</v>
      </c>
      <c r="AA62" s="36"/>
      <c r="AB62" s="36">
        <f t="shared" ref="AB62:AB64" si="369">(AA62/12*5*$D62*$F62*$G62*$I62*AB$11)+(AA62/12*7*$E62*$F62*$H62*$I62*AB$12)</f>
        <v>0</v>
      </c>
      <c r="AC62" s="36">
        <v>0</v>
      </c>
      <c r="AD62" s="36">
        <f t="shared" ref="AD62:AD64" si="370">(AC62/12*5*$D62*$F62*$G62*$I62*AD$11)+(AC62/12*7*$E62*$F62*$H62*$I62*AD$12)</f>
        <v>0</v>
      </c>
      <c r="AE62" s="36">
        <v>24</v>
      </c>
      <c r="AF62" s="36">
        <f t="shared" ref="AF62:AF64" si="371">(AE62/12*5*$D62*$F62*$G62*$I62*AF$11)+(AE62/12*7*$E62*$F62*$H62*$I62*AF$12)</f>
        <v>1491998.4926</v>
      </c>
      <c r="AG62" s="36"/>
      <c r="AH62" s="36">
        <f t="shared" ref="AH62:AH64" si="372">(AG62/12*5*$D62*$F62*$G62*$I62*AH$11)+(AG62/12*7*$E62*$F62*$H62*$I62*AH$12)</f>
        <v>0</v>
      </c>
      <c r="AI62" s="51"/>
      <c r="AJ62" s="36">
        <f t="shared" ref="AJ62:AJ64" si="373">(AI62/12*5*$D62*$F62*$G62*$I62*AJ$11)+(AI62/12*7*$E62*$F62*$H62*$I62*AJ$12)</f>
        <v>0</v>
      </c>
      <c r="AK62" s="39">
        <v>0</v>
      </c>
      <c r="AL62" s="36">
        <f t="shared" ref="AL62:AL64" si="374">(AK62/12*5*$D62*$F62*$G62*$I62*AL$11)+(AK62/12*7*$E62*$F62*$H62*$I62*AL$12)</f>
        <v>0</v>
      </c>
      <c r="AM62" s="40">
        <v>0</v>
      </c>
      <c r="AN62" s="36">
        <f t="shared" si="325"/>
        <v>0</v>
      </c>
      <c r="AO62" s="36"/>
      <c r="AP62" s="36">
        <f t="shared" si="326"/>
        <v>0</v>
      </c>
      <c r="AQ62" s="36">
        <v>1</v>
      </c>
      <c r="AR62" s="36">
        <f t="shared" si="327"/>
        <v>71862.795423999996</v>
      </c>
      <c r="AS62" s="36"/>
      <c r="AT62" s="36">
        <f t="shared" si="328"/>
        <v>0</v>
      </c>
      <c r="AU62" s="36"/>
      <c r="AV62" s="36">
        <f t="shared" ref="AV62:AV64" si="375">(AU62/12*5*$D62*$F62*$G62*$I62*AV$11)+(AU62/12*7*$E62*$F62*$H62*$I62*AV$12)</f>
        <v>0</v>
      </c>
      <c r="AW62" s="36"/>
      <c r="AX62" s="36">
        <f t="shared" ref="AX62:AX64" si="376">(AW62/12*5*$D62*$F62*$G62*$I62*AX$11)+(AW62/12*7*$E62*$F62*$H62*$I62*AX$12)</f>
        <v>0</v>
      </c>
      <c r="AY62" s="36"/>
      <c r="AZ62" s="36">
        <f t="shared" si="331"/>
        <v>0</v>
      </c>
      <c r="BA62" s="36"/>
      <c r="BB62" s="36">
        <f t="shared" ref="BB62:BB64" si="377">(BA62/12*5*$D62*$F62*$G62*$I62*BB$11)+(BA62/12*7*$E62*$F62*$H62*$I62*BB$12)</f>
        <v>0</v>
      </c>
      <c r="BC62" s="36"/>
      <c r="BD62" s="36">
        <f t="shared" ref="BD62:BD64" si="378">(BC62/12*5*$D62*$F62*$G62*$I62*BD$11)+(BC62/12*7*$E62*$F62*$H62*$I62*BD$12)</f>
        <v>0</v>
      </c>
      <c r="BE62" s="36"/>
      <c r="BF62" s="36">
        <f t="shared" ref="BF62:BF64" si="379">(BE62/12*5*$D62*$F62*$G62*$I62*BF$11)+(BE62/12*7*$E62*$F62*$H62*$I62*BF$12)</f>
        <v>0</v>
      </c>
      <c r="BG62" s="36"/>
      <c r="BH62" s="36">
        <f t="shared" si="335"/>
        <v>0</v>
      </c>
      <c r="BI62" s="36">
        <v>0</v>
      </c>
      <c r="BJ62" s="36">
        <f t="shared" si="336"/>
        <v>0</v>
      </c>
      <c r="BK62" s="36"/>
      <c r="BL62" s="36">
        <f t="shared" si="337"/>
        <v>0</v>
      </c>
      <c r="BM62" s="46"/>
      <c r="BN62" s="36">
        <f t="shared" si="338"/>
        <v>0</v>
      </c>
      <c r="BO62" s="36"/>
      <c r="BP62" s="36">
        <f t="shared" si="339"/>
        <v>0</v>
      </c>
      <c r="BQ62" s="36"/>
      <c r="BR62" s="36">
        <f t="shared" si="340"/>
        <v>0</v>
      </c>
      <c r="BS62" s="36"/>
      <c r="BT62" s="36">
        <f t="shared" si="341"/>
        <v>0</v>
      </c>
      <c r="BU62" s="36"/>
      <c r="BV62" s="36">
        <f t="shared" si="342"/>
        <v>0</v>
      </c>
      <c r="BW62" s="36"/>
      <c r="BX62" s="36">
        <f t="shared" si="343"/>
        <v>0</v>
      </c>
      <c r="BY62" s="36"/>
      <c r="BZ62" s="36">
        <f t="shared" si="344"/>
        <v>0</v>
      </c>
      <c r="CA62" s="36"/>
      <c r="CB62" s="36">
        <f t="shared" si="345"/>
        <v>0</v>
      </c>
      <c r="CC62" s="36"/>
      <c r="CD62" s="36">
        <f t="shared" si="346"/>
        <v>0</v>
      </c>
      <c r="CE62" s="36"/>
      <c r="CF62" s="36">
        <f t="shared" si="347"/>
        <v>0</v>
      </c>
      <c r="CG62" s="36"/>
      <c r="CH62" s="36">
        <f t="shared" si="348"/>
        <v>0</v>
      </c>
      <c r="CI62" s="36"/>
      <c r="CJ62" s="36">
        <f t="shared" si="349"/>
        <v>0</v>
      </c>
      <c r="CK62" s="36"/>
      <c r="CL62" s="36">
        <f t="shared" si="350"/>
        <v>0</v>
      </c>
      <c r="CM62" s="36"/>
      <c r="CN62" s="36">
        <f t="shared" si="350"/>
        <v>0</v>
      </c>
      <c r="CO62" s="41"/>
      <c r="CP62" s="36">
        <f t="shared" si="351"/>
        <v>0</v>
      </c>
      <c r="CQ62" s="36"/>
      <c r="CR62" s="36">
        <f t="shared" ref="CR62:CR64" si="380">(CQ62/12*5*$D62*$F62*$G62*$J62*CR$11)+(CQ62/12*7*$E62*$F62*$H62*$J62*CR$12)</f>
        <v>0</v>
      </c>
      <c r="CS62" s="36"/>
      <c r="CT62" s="36">
        <f t="shared" ref="CT62:CT64" si="381">(CS62/12*5*$D62*$F62*$G62*$J62*CT$11)+(CS62/12*7*$E62*$F62*$H62*$J62*CT$12)</f>
        <v>0</v>
      </c>
      <c r="CU62" s="36"/>
      <c r="CV62" s="36">
        <f t="shared" ref="CV62:CV64" si="382">(CU62/12*5*$D62*$F62*$G62*$J62*CV$11)+(CU62/12*7*$E62*$F62*$H62*$J62*CV$12)</f>
        <v>0</v>
      </c>
      <c r="CW62" s="36"/>
      <c r="CX62" s="36">
        <f t="shared" ref="CX62:CX64" si="383">(CW62/12*5*$D62*$F62*$G62*$J62*CX$11)+(CW62/12*7*$E62*$F62*$H62*$J62*CX$12)</f>
        <v>0</v>
      </c>
      <c r="CY62" s="36"/>
      <c r="CZ62" s="36">
        <f t="shared" ref="CZ62:CZ64" si="384">(CY62/12*5*$D62*$F62*$G62*$J62*CZ$11)+(CY62/12*7*$E62*$F62*$H62*$J62*CZ$12)</f>
        <v>0</v>
      </c>
      <c r="DA62" s="36"/>
      <c r="DB62" s="36">
        <f t="shared" si="357"/>
        <v>0</v>
      </c>
      <c r="DC62" s="36"/>
      <c r="DD62" s="36">
        <f t="shared" si="358"/>
        <v>0</v>
      </c>
      <c r="DE62" s="36"/>
      <c r="DF62" s="36">
        <f t="shared" ref="DF62:DF64" si="385">(DE62/12*5*$D62*$F62*$G62*$J62*DF$11)+(DE62/12*7*$E62*$F62*$H62*$J62*DF$12)</f>
        <v>0</v>
      </c>
      <c r="DG62" s="36"/>
      <c r="DH62" s="36">
        <f t="shared" ref="DH62:DH64" si="386">(DG62/12*5*$D62*$F62*$G62*$J62*DH$11)+(DG62/12*7*$E62*$F62*$H62*$J62*DH$12)</f>
        <v>0</v>
      </c>
      <c r="DI62" s="36"/>
      <c r="DJ62" s="36">
        <f t="shared" si="308"/>
        <v>0</v>
      </c>
      <c r="DK62" s="36"/>
      <c r="DL62" s="36">
        <f t="shared" si="361"/>
        <v>0</v>
      </c>
      <c r="DM62" s="36"/>
      <c r="DN62" s="36">
        <f t="shared" si="55"/>
        <v>0</v>
      </c>
      <c r="DO62" s="36">
        <f t="shared" si="362"/>
        <v>25</v>
      </c>
      <c r="DP62" s="36">
        <f t="shared" si="362"/>
        <v>1563861.2880239999</v>
      </c>
      <c r="DQ62" s="47">
        <f t="shared" si="57"/>
        <v>25</v>
      </c>
      <c r="DR62" s="80">
        <f t="shared" si="2"/>
        <v>1</v>
      </c>
    </row>
    <row r="63" spans="1:122" ht="30" customHeight="1" x14ac:dyDescent="0.25">
      <c r="A63" s="43"/>
      <c r="B63" s="44">
        <v>42</v>
      </c>
      <c r="C63" s="31" t="s">
        <v>188</v>
      </c>
      <c r="D63" s="32">
        <f t="shared" si="58"/>
        <v>19063</v>
      </c>
      <c r="E63" s="33">
        <v>18530</v>
      </c>
      <c r="F63" s="45">
        <v>2.36</v>
      </c>
      <c r="G63" s="35">
        <v>1</v>
      </c>
      <c r="H63" s="35">
        <v>1</v>
      </c>
      <c r="I63" s="32">
        <v>1.4</v>
      </c>
      <c r="J63" s="32">
        <v>1.68</v>
      </c>
      <c r="K63" s="32">
        <v>2.23</v>
      </c>
      <c r="L63" s="32">
        <v>2.57</v>
      </c>
      <c r="M63" s="36">
        <v>0</v>
      </c>
      <c r="N63" s="36">
        <f t="shared" si="363"/>
        <v>0</v>
      </c>
      <c r="O63" s="36">
        <v>0</v>
      </c>
      <c r="P63" s="36">
        <f t="shared" si="209"/>
        <v>0</v>
      </c>
      <c r="Q63" s="36"/>
      <c r="R63" s="36">
        <f t="shared" si="364"/>
        <v>0</v>
      </c>
      <c r="S63" s="36"/>
      <c r="T63" s="36">
        <f t="shared" si="365"/>
        <v>0</v>
      </c>
      <c r="U63" s="36"/>
      <c r="V63" s="36">
        <f t="shared" si="366"/>
        <v>0</v>
      </c>
      <c r="W63" s="36">
        <v>0</v>
      </c>
      <c r="X63" s="36">
        <f t="shared" si="367"/>
        <v>0</v>
      </c>
      <c r="Y63" s="36"/>
      <c r="Z63" s="36">
        <f t="shared" si="368"/>
        <v>0</v>
      </c>
      <c r="AA63" s="36"/>
      <c r="AB63" s="36">
        <f t="shared" si="369"/>
        <v>0</v>
      </c>
      <c r="AC63" s="36">
        <v>0</v>
      </c>
      <c r="AD63" s="36">
        <f t="shared" si="370"/>
        <v>0</v>
      </c>
      <c r="AE63" s="36">
        <v>16</v>
      </c>
      <c r="AF63" s="36">
        <f t="shared" si="371"/>
        <v>1052650.6554666667</v>
      </c>
      <c r="AG63" s="36"/>
      <c r="AH63" s="36">
        <f t="shared" si="372"/>
        <v>0</v>
      </c>
      <c r="AI63" s="36"/>
      <c r="AJ63" s="36">
        <f t="shared" si="373"/>
        <v>0</v>
      </c>
      <c r="AK63" s="39">
        <v>0</v>
      </c>
      <c r="AL63" s="36">
        <f t="shared" si="374"/>
        <v>0</v>
      </c>
      <c r="AM63" s="40">
        <v>0</v>
      </c>
      <c r="AN63" s="36">
        <f t="shared" si="325"/>
        <v>0</v>
      </c>
      <c r="AO63" s="36"/>
      <c r="AP63" s="36">
        <f t="shared" si="326"/>
        <v>0</v>
      </c>
      <c r="AQ63" s="36"/>
      <c r="AR63" s="36">
        <f t="shared" si="327"/>
        <v>0</v>
      </c>
      <c r="AS63" s="36"/>
      <c r="AT63" s="36">
        <f t="shared" si="328"/>
        <v>0</v>
      </c>
      <c r="AU63" s="36"/>
      <c r="AV63" s="36">
        <f t="shared" si="375"/>
        <v>0</v>
      </c>
      <c r="AW63" s="36"/>
      <c r="AX63" s="36">
        <f t="shared" si="376"/>
        <v>0</v>
      </c>
      <c r="AY63" s="36"/>
      <c r="AZ63" s="36">
        <f t="shared" si="331"/>
        <v>0</v>
      </c>
      <c r="BA63" s="36"/>
      <c r="BB63" s="36">
        <f t="shared" si="377"/>
        <v>0</v>
      </c>
      <c r="BC63" s="36"/>
      <c r="BD63" s="36">
        <f t="shared" si="378"/>
        <v>0</v>
      </c>
      <c r="BE63" s="36"/>
      <c r="BF63" s="36">
        <f t="shared" si="379"/>
        <v>0</v>
      </c>
      <c r="BG63" s="36"/>
      <c r="BH63" s="36">
        <f t="shared" si="335"/>
        <v>0</v>
      </c>
      <c r="BI63" s="36">
        <v>0</v>
      </c>
      <c r="BJ63" s="36">
        <f t="shared" si="336"/>
        <v>0</v>
      </c>
      <c r="BK63" s="36"/>
      <c r="BL63" s="36">
        <f t="shared" si="337"/>
        <v>0</v>
      </c>
      <c r="BM63" s="46"/>
      <c r="BN63" s="36">
        <f t="shared" si="338"/>
        <v>0</v>
      </c>
      <c r="BO63" s="36"/>
      <c r="BP63" s="36">
        <f t="shared" si="339"/>
        <v>0</v>
      </c>
      <c r="BQ63" s="36"/>
      <c r="BR63" s="36">
        <f t="shared" si="340"/>
        <v>0</v>
      </c>
      <c r="BS63" s="36"/>
      <c r="BT63" s="36">
        <f t="shared" si="341"/>
        <v>0</v>
      </c>
      <c r="BU63" s="36"/>
      <c r="BV63" s="36">
        <f t="shared" si="342"/>
        <v>0</v>
      </c>
      <c r="BW63" s="36"/>
      <c r="BX63" s="36">
        <f t="shared" si="343"/>
        <v>0</v>
      </c>
      <c r="BY63" s="36"/>
      <c r="BZ63" s="36">
        <f t="shared" si="344"/>
        <v>0</v>
      </c>
      <c r="CA63" s="36"/>
      <c r="CB63" s="36">
        <f t="shared" si="345"/>
        <v>0</v>
      </c>
      <c r="CC63" s="36"/>
      <c r="CD63" s="36">
        <f t="shared" si="346"/>
        <v>0</v>
      </c>
      <c r="CE63" s="36"/>
      <c r="CF63" s="36">
        <f t="shared" si="347"/>
        <v>0</v>
      </c>
      <c r="CG63" s="36"/>
      <c r="CH63" s="36">
        <f t="shared" si="348"/>
        <v>0</v>
      </c>
      <c r="CI63" s="36"/>
      <c r="CJ63" s="36">
        <f t="shared" si="349"/>
        <v>0</v>
      </c>
      <c r="CK63" s="36"/>
      <c r="CL63" s="36">
        <f t="shared" si="350"/>
        <v>0</v>
      </c>
      <c r="CM63" s="36"/>
      <c r="CN63" s="36">
        <f t="shared" si="350"/>
        <v>0</v>
      </c>
      <c r="CO63" s="41"/>
      <c r="CP63" s="36">
        <f t="shared" si="351"/>
        <v>0</v>
      </c>
      <c r="CQ63" s="36"/>
      <c r="CR63" s="36">
        <f t="shared" si="380"/>
        <v>0</v>
      </c>
      <c r="CS63" s="36"/>
      <c r="CT63" s="36">
        <f t="shared" si="381"/>
        <v>0</v>
      </c>
      <c r="CU63" s="36"/>
      <c r="CV63" s="36">
        <f t="shared" si="382"/>
        <v>0</v>
      </c>
      <c r="CW63" s="36"/>
      <c r="CX63" s="36">
        <f t="shared" si="383"/>
        <v>0</v>
      </c>
      <c r="CY63" s="36"/>
      <c r="CZ63" s="36">
        <f t="shared" si="384"/>
        <v>0</v>
      </c>
      <c r="DA63" s="36"/>
      <c r="DB63" s="36">
        <f t="shared" si="357"/>
        <v>0</v>
      </c>
      <c r="DC63" s="36"/>
      <c r="DD63" s="36">
        <f t="shared" si="358"/>
        <v>0</v>
      </c>
      <c r="DE63" s="36"/>
      <c r="DF63" s="36">
        <f t="shared" si="385"/>
        <v>0</v>
      </c>
      <c r="DG63" s="36"/>
      <c r="DH63" s="36">
        <f t="shared" si="386"/>
        <v>0</v>
      </c>
      <c r="DI63" s="36"/>
      <c r="DJ63" s="36">
        <f t="shared" si="308"/>
        <v>0</v>
      </c>
      <c r="DK63" s="36"/>
      <c r="DL63" s="36">
        <f t="shared" si="361"/>
        <v>0</v>
      </c>
      <c r="DM63" s="36"/>
      <c r="DN63" s="36">
        <f t="shared" si="55"/>
        <v>0</v>
      </c>
      <c r="DO63" s="36">
        <f t="shared" si="362"/>
        <v>16</v>
      </c>
      <c r="DP63" s="36">
        <f t="shared" si="362"/>
        <v>1052650.6554666667</v>
      </c>
      <c r="DQ63" s="47">
        <f t="shared" si="57"/>
        <v>16</v>
      </c>
      <c r="DR63" s="80">
        <f t="shared" si="2"/>
        <v>1</v>
      </c>
    </row>
    <row r="64" spans="1:122" ht="30" customHeight="1" x14ac:dyDescent="0.25">
      <c r="A64" s="43"/>
      <c r="B64" s="44">
        <v>43</v>
      </c>
      <c r="C64" s="31" t="s">
        <v>189</v>
      </c>
      <c r="D64" s="32">
        <f t="shared" si="58"/>
        <v>19063</v>
      </c>
      <c r="E64" s="33">
        <v>18530</v>
      </c>
      <c r="F64" s="45">
        <v>4.28</v>
      </c>
      <c r="G64" s="35">
        <v>1</v>
      </c>
      <c r="H64" s="35">
        <v>1</v>
      </c>
      <c r="I64" s="32">
        <v>1.4</v>
      </c>
      <c r="J64" s="32">
        <v>1.68</v>
      </c>
      <c r="K64" s="32">
        <v>2.23</v>
      </c>
      <c r="L64" s="32">
        <v>2.57</v>
      </c>
      <c r="M64" s="36">
        <v>0</v>
      </c>
      <c r="N64" s="36">
        <f t="shared" si="363"/>
        <v>0</v>
      </c>
      <c r="O64" s="36">
        <v>0</v>
      </c>
      <c r="P64" s="36">
        <f t="shared" si="209"/>
        <v>0</v>
      </c>
      <c r="Q64" s="36"/>
      <c r="R64" s="36">
        <f t="shared" si="364"/>
        <v>0</v>
      </c>
      <c r="S64" s="36"/>
      <c r="T64" s="36">
        <f t="shared" si="365"/>
        <v>0</v>
      </c>
      <c r="U64" s="36"/>
      <c r="V64" s="36">
        <f t="shared" si="366"/>
        <v>0</v>
      </c>
      <c r="W64" s="36">
        <v>0</v>
      </c>
      <c r="X64" s="36">
        <f t="shared" si="367"/>
        <v>0</v>
      </c>
      <c r="Y64" s="36"/>
      <c r="Z64" s="36">
        <f t="shared" si="368"/>
        <v>0</v>
      </c>
      <c r="AA64" s="36"/>
      <c r="AB64" s="36">
        <f t="shared" si="369"/>
        <v>0</v>
      </c>
      <c r="AC64" s="36">
        <v>0</v>
      </c>
      <c r="AD64" s="36">
        <f t="shared" si="370"/>
        <v>0</v>
      </c>
      <c r="AE64" s="36">
        <v>4</v>
      </c>
      <c r="AF64" s="36">
        <f t="shared" si="371"/>
        <v>477261.10226666665</v>
      </c>
      <c r="AG64" s="36"/>
      <c r="AH64" s="36">
        <f t="shared" si="372"/>
        <v>0</v>
      </c>
      <c r="AI64" s="36"/>
      <c r="AJ64" s="36">
        <f t="shared" si="373"/>
        <v>0</v>
      </c>
      <c r="AK64" s="39">
        <v>0</v>
      </c>
      <c r="AL64" s="36">
        <f t="shared" si="374"/>
        <v>0</v>
      </c>
      <c r="AM64" s="40">
        <v>0</v>
      </c>
      <c r="AN64" s="36">
        <f t="shared" si="325"/>
        <v>0</v>
      </c>
      <c r="AO64" s="36"/>
      <c r="AP64" s="36">
        <f t="shared" si="326"/>
        <v>0</v>
      </c>
      <c r="AQ64" s="36"/>
      <c r="AR64" s="36">
        <f t="shared" si="327"/>
        <v>0</v>
      </c>
      <c r="AS64" s="36"/>
      <c r="AT64" s="36">
        <f t="shared" si="328"/>
        <v>0</v>
      </c>
      <c r="AU64" s="36"/>
      <c r="AV64" s="36">
        <f t="shared" si="375"/>
        <v>0</v>
      </c>
      <c r="AW64" s="36"/>
      <c r="AX64" s="36">
        <f t="shared" si="376"/>
        <v>0</v>
      </c>
      <c r="AY64" s="36"/>
      <c r="AZ64" s="36">
        <f t="shared" si="331"/>
        <v>0</v>
      </c>
      <c r="BA64" s="36"/>
      <c r="BB64" s="36">
        <f t="shared" si="377"/>
        <v>0</v>
      </c>
      <c r="BC64" s="36"/>
      <c r="BD64" s="36">
        <f t="shared" si="378"/>
        <v>0</v>
      </c>
      <c r="BE64" s="36"/>
      <c r="BF64" s="36">
        <f t="shared" si="379"/>
        <v>0</v>
      </c>
      <c r="BG64" s="36"/>
      <c r="BH64" s="36">
        <f t="shared" si="335"/>
        <v>0</v>
      </c>
      <c r="BI64" s="36">
        <v>0</v>
      </c>
      <c r="BJ64" s="36">
        <f t="shared" si="336"/>
        <v>0</v>
      </c>
      <c r="BK64" s="36"/>
      <c r="BL64" s="36">
        <f t="shared" si="337"/>
        <v>0</v>
      </c>
      <c r="BM64" s="46"/>
      <c r="BN64" s="36">
        <f t="shared" si="338"/>
        <v>0</v>
      </c>
      <c r="BO64" s="36"/>
      <c r="BP64" s="36">
        <f t="shared" si="339"/>
        <v>0</v>
      </c>
      <c r="BQ64" s="36"/>
      <c r="BR64" s="36">
        <f t="shared" si="340"/>
        <v>0</v>
      </c>
      <c r="BS64" s="36"/>
      <c r="BT64" s="36">
        <f t="shared" si="341"/>
        <v>0</v>
      </c>
      <c r="BU64" s="36"/>
      <c r="BV64" s="36">
        <f t="shared" si="342"/>
        <v>0</v>
      </c>
      <c r="BW64" s="36"/>
      <c r="BX64" s="36">
        <f t="shared" si="343"/>
        <v>0</v>
      </c>
      <c r="BY64" s="36"/>
      <c r="BZ64" s="36">
        <f t="shared" si="344"/>
        <v>0</v>
      </c>
      <c r="CA64" s="36"/>
      <c r="CB64" s="36">
        <f t="shared" si="345"/>
        <v>0</v>
      </c>
      <c r="CC64" s="36"/>
      <c r="CD64" s="36">
        <f t="shared" si="346"/>
        <v>0</v>
      </c>
      <c r="CE64" s="36"/>
      <c r="CF64" s="36">
        <f t="shared" si="347"/>
        <v>0</v>
      </c>
      <c r="CG64" s="36"/>
      <c r="CH64" s="36">
        <f t="shared" si="348"/>
        <v>0</v>
      </c>
      <c r="CI64" s="36"/>
      <c r="CJ64" s="36">
        <f t="shared" si="349"/>
        <v>0</v>
      </c>
      <c r="CK64" s="36"/>
      <c r="CL64" s="36">
        <f t="shared" si="350"/>
        <v>0</v>
      </c>
      <c r="CM64" s="36"/>
      <c r="CN64" s="36">
        <f t="shared" si="350"/>
        <v>0</v>
      </c>
      <c r="CO64" s="41"/>
      <c r="CP64" s="36">
        <f t="shared" si="351"/>
        <v>0</v>
      </c>
      <c r="CQ64" s="36"/>
      <c r="CR64" s="36">
        <f t="shared" si="380"/>
        <v>0</v>
      </c>
      <c r="CS64" s="36"/>
      <c r="CT64" s="36">
        <f t="shared" si="381"/>
        <v>0</v>
      </c>
      <c r="CU64" s="36"/>
      <c r="CV64" s="36">
        <f t="shared" si="382"/>
        <v>0</v>
      </c>
      <c r="CW64" s="36"/>
      <c r="CX64" s="36">
        <f t="shared" si="383"/>
        <v>0</v>
      </c>
      <c r="CY64" s="36"/>
      <c r="CZ64" s="36">
        <f t="shared" si="384"/>
        <v>0</v>
      </c>
      <c r="DA64" s="36"/>
      <c r="DB64" s="36">
        <f t="shared" si="357"/>
        <v>0</v>
      </c>
      <c r="DC64" s="36"/>
      <c r="DD64" s="36">
        <f t="shared" si="358"/>
        <v>0</v>
      </c>
      <c r="DE64" s="36"/>
      <c r="DF64" s="36">
        <f t="shared" si="385"/>
        <v>0</v>
      </c>
      <c r="DG64" s="36"/>
      <c r="DH64" s="36">
        <f t="shared" si="386"/>
        <v>0</v>
      </c>
      <c r="DI64" s="36"/>
      <c r="DJ64" s="36">
        <f t="shared" si="308"/>
        <v>0</v>
      </c>
      <c r="DK64" s="36"/>
      <c r="DL64" s="36">
        <f t="shared" si="361"/>
        <v>0</v>
      </c>
      <c r="DM64" s="36"/>
      <c r="DN64" s="36">
        <f t="shared" si="55"/>
        <v>0</v>
      </c>
      <c r="DO64" s="36">
        <f t="shared" si="362"/>
        <v>4</v>
      </c>
      <c r="DP64" s="36">
        <f t="shared" si="362"/>
        <v>477261.10226666665</v>
      </c>
      <c r="DQ64" s="47">
        <f t="shared" si="57"/>
        <v>4</v>
      </c>
      <c r="DR64" s="80">
        <f t="shared" si="2"/>
        <v>1</v>
      </c>
    </row>
    <row r="65" spans="1:122" ht="15.75" customHeight="1" x14ac:dyDescent="0.25">
      <c r="A65" s="43">
        <v>10</v>
      </c>
      <c r="B65" s="71"/>
      <c r="C65" s="67" t="s">
        <v>190</v>
      </c>
      <c r="D65" s="32">
        <f t="shared" si="58"/>
        <v>19063</v>
      </c>
      <c r="E65" s="33">
        <v>18530</v>
      </c>
      <c r="F65" s="72">
        <v>1.1000000000000001</v>
      </c>
      <c r="G65" s="35">
        <v>1</v>
      </c>
      <c r="H65" s="35">
        <v>1</v>
      </c>
      <c r="I65" s="32">
        <v>1.4</v>
      </c>
      <c r="J65" s="32">
        <v>1.68</v>
      </c>
      <c r="K65" s="32">
        <v>2.23</v>
      </c>
      <c r="L65" s="32">
        <v>2.57</v>
      </c>
      <c r="M65" s="51">
        <f t="shared" ref="M65:BX65" si="387">SUM(M66:M72)</f>
        <v>0</v>
      </c>
      <c r="N65" s="51">
        <f t="shared" si="387"/>
        <v>0</v>
      </c>
      <c r="O65" s="51">
        <f t="shared" si="387"/>
        <v>0</v>
      </c>
      <c r="P65" s="51">
        <f t="shared" si="387"/>
        <v>0</v>
      </c>
      <c r="Q65" s="51">
        <f t="shared" si="387"/>
        <v>0</v>
      </c>
      <c r="R65" s="51">
        <f t="shared" si="387"/>
        <v>0</v>
      </c>
      <c r="S65" s="51">
        <f t="shared" si="387"/>
        <v>0</v>
      </c>
      <c r="T65" s="51">
        <f t="shared" si="387"/>
        <v>0</v>
      </c>
      <c r="U65" s="51">
        <f t="shared" si="387"/>
        <v>0</v>
      </c>
      <c r="V65" s="51">
        <f t="shared" si="387"/>
        <v>0</v>
      </c>
      <c r="W65" s="51">
        <f t="shared" si="387"/>
        <v>0</v>
      </c>
      <c r="X65" s="51">
        <f t="shared" si="387"/>
        <v>0</v>
      </c>
      <c r="Y65" s="51">
        <f t="shared" si="387"/>
        <v>0</v>
      </c>
      <c r="Z65" s="51">
        <f t="shared" si="387"/>
        <v>0</v>
      </c>
      <c r="AA65" s="51">
        <f t="shared" si="387"/>
        <v>0</v>
      </c>
      <c r="AB65" s="51">
        <f t="shared" si="387"/>
        <v>0</v>
      </c>
      <c r="AC65" s="51">
        <f t="shared" si="387"/>
        <v>18</v>
      </c>
      <c r="AD65" s="51">
        <f t="shared" si="387"/>
        <v>2757868.895833333</v>
      </c>
      <c r="AE65" s="51">
        <f t="shared" si="387"/>
        <v>740</v>
      </c>
      <c r="AF65" s="51">
        <f t="shared" si="387"/>
        <v>24133187.127408337</v>
      </c>
      <c r="AG65" s="51">
        <f t="shared" si="387"/>
        <v>0</v>
      </c>
      <c r="AH65" s="51">
        <f t="shared" si="387"/>
        <v>0</v>
      </c>
      <c r="AI65" s="51">
        <f t="shared" si="387"/>
        <v>0</v>
      </c>
      <c r="AJ65" s="51">
        <f t="shared" si="387"/>
        <v>0</v>
      </c>
      <c r="AK65" s="51">
        <f t="shared" si="387"/>
        <v>0</v>
      </c>
      <c r="AL65" s="51">
        <f t="shared" si="387"/>
        <v>0</v>
      </c>
      <c r="AM65" s="51">
        <f t="shared" si="387"/>
        <v>0</v>
      </c>
      <c r="AN65" s="51">
        <f t="shared" si="387"/>
        <v>0</v>
      </c>
      <c r="AO65" s="51">
        <f t="shared" si="387"/>
        <v>0</v>
      </c>
      <c r="AP65" s="51">
        <f t="shared" si="387"/>
        <v>0</v>
      </c>
      <c r="AQ65" s="51">
        <f t="shared" si="387"/>
        <v>301</v>
      </c>
      <c r="AR65" s="51">
        <f t="shared" si="387"/>
        <v>8538782.467935998</v>
      </c>
      <c r="AS65" s="51">
        <f t="shared" si="387"/>
        <v>0</v>
      </c>
      <c r="AT65" s="51">
        <f t="shared" si="387"/>
        <v>0</v>
      </c>
      <c r="AU65" s="51">
        <f t="shared" si="387"/>
        <v>0</v>
      </c>
      <c r="AV65" s="51">
        <f t="shared" si="387"/>
        <v>0</v>
      </c>
      <c r="AW65" s="51">
        <f t="shared" si="387"/>
        <v>0</v>
      </c>
      <c r="AX65" s="51">
        <f t="shared" si="387"/>
        <v>0</v>
      </c>
      <c r="AY65" s="51">
        <f t="shared" si="387"/>
        <v>3</v>
      </c>
      <c r="AZ65" s="51">
        <f t="shared" si="387"/>
        <v>72409.219574999996</v>
      </c>
      <c r="BA65" s="51">
        <f t="shared" si="387"/>
        <v>0</v>
      </c>
      <c r="BB65" s="51">
        <f t="shared" si="387"/>
        <v>0</v>
      </c>
      <c r="BC65" s="51">
        <f t="shared" si="387"/>
        <v>0</v>
      </c>
      <c r="BD65" s="51">
        <f t="shared" si="387"/>
        <v>0</v>
      </c>
      <c r="BE65" s="51">
        <f t="shared" si="387"/>
        <v>0</v>
      </c>
      <c r="BF65" s="51">
        <f t="shared" si="387"/>
        <v>0</v>
      </c>
      <c r="BG65" s="51">
        <f t="shared" si="387"/>
        <v>0</v>
      </c>
      <c r="BH65" s="51">
        <f t="shared" si="387"/>
        <v>0</v>
      </c>
      <c r="BI65" s="51">
        <f t="shared" si="387"/>
        <v>2</v>
      </c>
      <c r="BJ65" s="51">
        <f t="shared" si="387"/>
        <v>43222.321064999996</v>
      </c>
      <c r="BK65" s="51">
        <f t="shared" si="387"/>
        <v>2</v>
      </c>
      <c r="BL65" s="51">
        <f t="shared" si="387"/>
        <v>56394.570399999997</v>
      </c>
      <c r="BM65" s="51">
        <f t="shared" si="387"/>
        <v>0</v>
      </c>
      <c r="BN65" s="51">
        <f t="shared" si="387"/>
        <v>0</v>
      </c>
      <c r="BO65" s="51">
        <f t="shared" si="387"/>
        <v>0</v>
      </c>
      <c r="BP65" s="51">
        <f t="shared" si="387"/>
        <v>0</v>
      </c>
      <c r="BQ65" s="51">
        <f t="shared" si="387"/>
        <v>0</v>
      </c>
      <c r="BR65" s="51">
        <f t="shared" si="387"/>
        <v>0</v>
      </c>
      <c r="BS65" s="51">
        <f t="shared" si="387"/>
        <v>0</v>
      </c>
      <c r="BT65" s="51">
        <f t="shared" si="387"/>
        <v>0</v>
      </c>
      <c r="BU65" s="51">
        <f t="shared" si="387"/>
        <v>0</v>
      </c>
      <c r="BV65" s="51">
        <f t="shared" si="387"/>
        <v>0</v>
      </c>
      <c r="BW65" s="51">
        <f t="shared" si="387"/>
        <v>0</v>
      </c>
      <c r="BX65" s="51">
        <f t="shared" si="387"/>
        <v>0</v>
      </c>
      <c r="BY65" s="51">
        <f t="shared" ref="BY65:DQ65" si="388">SUM(BY66:BY72)</f>
        <v>0</v>
      </c>
      <c r="BZ65" s="51">
        <f t="shared" si="388"/>
        <v>0</v>
      </c>
      <c r="CA65" s="51">
        <f t="shared" si="388"/>
        <v>0</v>
      </c>
      <c r="CB65" s="51">
        <f t="shared" si="388"/>
        <v>0</v>
      </c>
      <c r="CC65" s="51">
        <f t="shared" si="388"/>
        <v>0</v>
      </c>
      <c r="CD65" s="51">
        <f t="shared" si="388"/>
        <v>0</v>
      </c>
      <c r="CE65" s="51">
        <f t="shared" si="388"/>
        <v>0</v>
      </c>
      <c r="CF65" s="51">
        <f t="shared" si="388"/>
        <v>0</v>
      </c>
      <c r="CG65" s="51">
        <f t="shared" si="388"/>
        <v>0</v>
      </c>
      <c r="CH65" s="51">
        <f t="shared" si="388"/>
        <v>0</v>
      </c>
      <c r="CI65" s="51">
        <f t="shared" si="388"/>
        <v>32</v>
      </c>
      <c r="CJ65" s="51">
        <f t="shared" si="388"/>
        <v>643637.50733333314</v>
      </c>
      <c r="CK65" s="51">
        <f t="shared" si="388"/>
        <v>57</v>
      </c>
      <c r="CL65" s="51">
        <f t="shared" si="388"/>
        <v>1496954.072922</v>
      </c>
      <c r="CM65" s="51">
        <f t="shared" si="388"/>
        <v>32</v>
      </c>
      <c r="CN65" s="51">
        <f t="shared" si="388"/>
        <v>977574.98869799997</v>
      </c>
      <c r="CO65" s="59">
        <f t="shared" si="388"/>
        <v>14</v>
      </c>
      <c r="CP65" s="51">
        <f t="shared" si="388"/>
        <v>336113.46679166664</v>
      </c>
      <c r="CQ65" s="51">
        <f t="shared" si="388"/>
        <v>9</v>
      </c>
      <c r="CR65" s="51">
        <f t="shared" si="388"/>
        <v>256641.47509000002</v>
      </c>
      <c r="CS65" s="51">
        <f t="shared" si="388"/>
        <v>0</v>
      </c>
      <c r="CT65" s="51">
        <f t="shared" si="388"/>
        <v>0</v>
      </c>
      <c r="CU65" s="51">
        <f t="shared" si="388"/>
        <v>28</v>
      </c>
      <c r="CV65" s="51">
        <f t="shared" si="388"/>
        <v>791133.92819999997</v>
      </c>
      <c r="CW65" s="51">
        <f t="shared" si="388"/>
        <v>24</v>
      </c>
      <c r="CX65" s="51">
        <f t="shared" si="388"/>
        <v>675164.49600600009</v>
      </c>
      <c r="CY65" s="51">
        <f t="shared" si="388"/>
        <v>13</v>
      </c>
      <c r="CZ65" s="51">
        <f t="shared" si="388"/>
        <v>363921.60697199998</v>
      </c>
      <c r="DA65" s="51">
        <f t="shared" si="388"/>
        <v>9</v>
      </c>
      <c r="DB65" s="51">
        <f t="shared" si="388"/>
        <v>208847.20266666659</v>
      </c>
      <c r="DC65" s="51">
        <f t="shared" si="388"/>
        <v>19</v>
      </c>
      <c r="DD65" s="51">
        <f t="shared" si="388"/>
        <v>446905.13855166663</v>
      </c>
      <c r="DE65" s="51">
        <f t="shared" si="388"/>
        <v>0</v>
      </c>
      <c r="DF65" s="51">
        <f t="shared" si="388"/>
        <v>0</v>
      </c>
      <c r="DG65" s="51">
        <f t="shared" si="388"/>
        <v>6</v>
      </c>
      <c r="DH65" s="51">
        <f t="shared" si="388"/>
        <v>182600.92157999999</v>
      </c>
      <c r="DI65" s="51">
        <f t="shared" si="388"/>
        <v>2</v>
      </c>
      <c r="DJ65" s="51">
        <f t="shared" si="388"/>
        <v>81369.720162499987</v>
      </c>
      <c r="DK65" s="51">
        <f t="shared" si="388"/>
        <v>4</v>
      </c>
      <c r="DL65" s="51">
        <f t="shared" si="388"/>
        <v>175903.8932933333</v>
      </c>
      <c r="DM65" s="51">
        <f t="shared" si="388"/>
        <v>0</v>
      </c>
      <c r="DN65" s="51">
        <f t="shared" si="388"/>
        <v>0</v>
      </c>
      <c r="DO65" s="51">
        <f t="shared" si="388"/>
        <v>1315</v>
      </c>
      <c r="DP65" s="51">
        <f t="shared" si="388"/>
        <v>42238633.020484827</v>
      </c>
      <c r="DQ65" s="51">
        <f t="shared" si="388"/>
        <v>1315</v>
      </c>
      <c r="DR65" s="70">
        <f t="shared" si="2"/>
        <v>1</v>
      </c>
    </row>
    <row r="66" spans="1:122" ht="15.75" customHeight="1" x14ac:dyDescent="0.25">
      <c r="A66" s="43"/>
      <c r="B66" s="44">
        <v>44</v>
      </c>
      <c r="C66" s="31" t="s">
        <v>191</v>
      </c>
      <c r="D66" s="32">
        <f t="shared" si="58"/>
        <v>19063</v>
      </c>
      <c r="E66" s="33">
        <v>18530</v>
      </c>
      <c r="F66" s="45">
        <v>2.95</v>
      </c>
      <c r="G66" s="35">
        <v>1</v>
      </c>
      <c r="H66" s="35">
        <v>1</v>
      </c>
      <c r="I66" s="32">
        <v>1.4</v>
      </c>
      <c r="J66" s="32">
        <v>1.68</v>
      </c>
      <c r="K66" s="32">
        <v>2.23</v>
      </c>
      <c r="L66" s="32">
        <v>2.57</v>
      </c>
      <c r="M66" s="36">
        <v>0</v>
      </c>
      <c r="N66" s="36">
        <f t="shared" ref="N66:N72" si="389">(M66/12*5*$D66*$F66*$G66*$I66*N$11)+(M66/12*7*$E66*$F66*$H66*$I66*N$12)</f>
        <v>0</v>
      </c>
      <c r="O66" s="36">
        <v>0</v>
      </c>
      <c r="P66" s="36">
        <f t="shared" si="209"/>
        <v>0</v>
      </c>
      <c r="Q66" s="36">
        <v>0</v>
      </c>
      <c r="R66" s="36">
        <f t="shared" ref="R66:R72" si="390">(Q66/12*5*$D66*$F66*$G66*$I66*R$11)+(Q66/12*7*$E66*$F66*$H66*$I66*R$12)</f>
        <v>0</v>
      </c>
      <c r="S66" s="36"/>
      <c r="T66" s="36">
        <f t="shared" ref="T66:T72" si="391">(S66/12*5*$D66*$F66*$G66*$I66*T$11)+(S66/12*7*$E66*$F66*$H66*$I66*T$12)</f>
        <v>0</v>
      </c>
      <c r="U66" s="36">
        <v>0</v>
      </c>
      <c r="V66" s="36">
        <f t="shared" ref="V66:V72" si="392">(U66/12*5*$D66*$F66*$G66*$I66*V$11)+(U66/12*7*$E66*$F66*$H66*$I66*V$12)</f>
        <v>0</v>
      </c>
      <c r="W66" s="36">
        <v>0</v>
      </c>
      <c r="X66" s="36">
        <f t="shared" ref="X66:X72" si="393">(W66/12*5*$D66*$F66*$G66*$I66*X$11)+(W66/12*7*$E66*$F66*$H66*$I66*X$12)</f>
        <v>0</v>
      </c>
      <c r="Y66" s="36">
        <v>0</v>
      </c>
      <c r="Z66" s="36">
        <f t="shared" ref="Z66:Z72" si="394">(Y66/12*5*$D66*$F66*$G66*$I66*Z$11)+(Y66/12*7*$E66*$F66*$H66*$I66*Z$12)</f>
        <v>0</v>
      </c>
      <c r="AA66" s="36">
        <v>0</v>
      </c>
      <c r="AB66" s="36">
        <f t="shared" ref="AB66:AB72" si="395">(AA66/12*5*$D66*$F66*$G66*$I66*AB$11)+(AA66/12*7*$E66*$F66*$H66*$I66*AB$12)</f>
        <v>0</v>
      </c>
      <c r="AC66" s="36">
        <v>5</v>
      </c>
      <c r="AD66" s="36">
        <f t="shared" ref="AD66:AD72" si="396">(AC66/12*5*$D66*$F66*$G66*$I66*AD$11)+(AC66/12*7*$E66*$F66*$H66*$I66*AD$12)</f>
        <v>484038.15104166663</v>
      </c>
      <c r="AE66" s="36">
        <v>112</v>
      </c>
      <c r="AF66" s="36">
        <f t="shared" ref="AF66:AF72" si="397">(AE66/12*5*$D66*$F66*$G66*$I66*AF$11)+(AE66/12*7*$E66*$F66*$H66*$I66*AF$12)</f>
        <v>9210693.2353333347</v>
      </c>
      <c r="AG66" s="36">
        <v>0</v>
      </c>
      <c r="AH66" s="36">
        <f t="shared" ref="AH66:AH72" si="398">(AG66/12*5*$D66*$F66*$G66*$I66*AH$11)+(AG66/12*7*$E66*$F66*$H66*$I66*AH$12)</f>
        <v>0</v>
      </c>
      <c r="AI66" s="36"/>
      <c r="AJ66" s="36">
        <f t="shared" ref="AJ66:AJ72" si="399">(AI66/12*5*$D66*$F66*$G66*$I66*AJ$11)+(AI66/12*7*$E66*$F66*$H66*$I66*AJ$12)</f>
        <v>0</v>
      </c>
      <c r="AK66" s="39">
        <v>0</v>
      </c>
      <c r="AL66" s="36">
        <f t="shared" ref="AL66:AL72" si="400">(AK66/12*5*$D66*$F66*$G66*$I66*AL$11)+(AK66/12*7*$E66*$F66*$H66*$I66*AL$12)</f>
        <v>0</v>
      </c>
      <c r="AM66" s="40">
        <v>0</v>
      </c>
      <c r="AN66" s="36">
        <f t="shared" ref="AN66:AN72" si="401">(AM66/12*5*$D66*$F66*$G66*$J66*AN$11)+(AM66/12*7*$E66*$F66*$H66*$J66*AN$12)</f>
        <v>0</v>
      </c>
      <c r="AO66" s="36">
        <v>0</v>
      </c>
      <c r="AP66" s="36">
        <f t="shared" ref="AP66:AP72" si="402">(AO66/12*5*$D66*$F66*$G66*$J66*AP$11)+(AO66/12*7*$E66*$F66*$H66*$J66*AP$12)</f>
        <v>0</v>
      </c>
      <c r="AQ66" s="36">
        <v>4</v>
      </c>
      <c r="AR66" s="36">
        <f t="shared" ref="AR66:AR72" si="403">(AQ66/12*5*$D66*$F66*$G66*$J66*AR$11)+(AQ66/12*7*$E66*$F66*$H66*$J66*AR$12)</f>
        <v>380260.53184000007</v>
      </c>
      <c r="AS66" s="36">
        <v>0</v>
      </c>
      <c r="AT66" s="36">
        <f t="shared" ref="AT66:AT72" si="404">(AS66/12*5*$D66*$F66*$G66*$J66*AT$11)+(AS66/12*7*$E66*$F66*$H66*$J66*AT$12)</f>
        <v>0</v>
      </c>
      <c r="AU66" s="36"/>
      <c r="AV66" s="36">
        <f t="shared" ref="AV66:AV72" si="405">(AU66/12*5*$D66*$F66*$G66*$I66*AV$11)+(AU66/12*7*$E66*$F66*$H66*$I66*AV$12)</f>
        <v>0</v>
      </c>
      <c r="AW66" s="36"/>
      <c r="AX66" s="36">
        <f t="shared" ref="AX66:AX72" si="406">(AW66/12*5*$D66*$F66*$G66*$I66*AX$11)+(AW66/12*7*$E66*$F66*$H66*$I66*AX$12)</f>
        <v>0</v>
      </c>
      <c r="AY66" s="36">
        <v>0</v>
      </c>
      <c r="AZ66" s="36">
        <f t="shared" ref="AZ66:AZ72" si="407">(AY66/12*5*$D66*$F66*$G66*$J66*AZ$11)+(AY66/12*7*$E66*$F66*$H66*$J66*AZ$12)</f>
        <v>0</v>
      </c>
      <c r="BA66" s="36">
        <v>0</v>
      </c>
      <c r="BB66" s="36">
        <f t="shared" ref="BB66:BB72" si="408">(BA66/12*5*$D66*$F66*$G66*$I66*BB$11)+(BA66/12*7*$E66*$F66*$H66*$I66*BB$12)</f>
        <v>0</v>
      </c>
      <c r="BC66" s="36">
        <v>0</v>
      </c>
      <c r="BD66" s="36">
        <f t="shared" ref="BD66:BD72" si="409">(BC66/12*5*$D66*$F66*$G66*$I66*BD$11)+(BC66/12*7*$E66*$F66*$H66*$I66*BD$12)</f>
        <v>0</v>
      </c>
      <c r="BE66" s="36">
        <v>0</v>
      </c>
      <c r="BF66" s="36">
        <f t="shared" ref="BF66:BF72" si="410">(BE66/12*5*$D66*$F66*$G66*$I66*BF$11)+(BE66/12*7*$E66*$F66*$H66*$I66*BF$12)</f>
        <v>0</v>
      </c>
      <c r="BG66" s="36">
        <v>0</v>
      </c>
      <c r="BH66" s="36">
        <f t="shared" ref="BH66:BH72" si="411">(BG66/12*5*$D66*$F66*$G66*$J66*BH$11)+(BG66/12*7*$E66*$F66*$H66*$J66*BH$12)</f>
        <v>0</v>
      </c>
      <c r="BI66" s="36">
        <v>0</v>
      </c>
      <c r="BJ66" s="36">
        <f t="shared" ref="BJ66:BJ72" si="412">(BI66/12*5*$D66*$F66*$G66*$I66*BJ$11)+(BI66/12*7*$E66*$F66*$H66*$I66*BJ$12)</f>
        <v>0</v>
      </c>
      <c r="BK66" s="36">
        <v>0</v>
      </c>
      <c r="BL66" s="36">
        <f t="shared" ref="BL66:BL72" si="413">(BK66/12*5*$D66*$F66*$G66*$I66*BL$11)+(BK66/12*7*$E66*$F66*$H66*$I66*BL$12)</f>
        <v>0</v>
      </c>
      <c r="BM66" s="46"/>
      <c r="BN66" s="36">
        <f t="shared" ref="BN66:BN72" si="414">(BM66/12*5*$D66*$F66*$G66*$J66*BN$11)+(BM66/12*7*$E66*$F66*$H66*$J66*BN$12)</f>
        <v>0</v>
      </c>
      <c r="BO66" s="36">
        <v>0</v>
      </c>
      <c r="BP66" s="36">
        <f t="shared" ref="BP66:BP72" si="415">(BO66/12*5*$D66*$F66*$G66*$J66*BP$11)+(BO66/12*7*$E66*$F66*$H66*$J66*BP$12)</f>
        <v>0</v>
      </c>
      <c r="BQ66" s="36">
        <v>0</v>
      </c>
      <c r="BR66" s="36">
        <f t="shared" ref="BR66:BR72" si="416">(BQ66/12*5*$D66*$F66*$G66*$I66*BR$11)+(BQ66/12*7*$E66*$F66*$H66*$I66*BR$12)</f>
        <v>0</v>
      </c>
      <c r="BS66" s="36">
        <v>0</v>
      </c>
      <c r="BT66" s="36">
        <f t="shared" ref="BT66:BT72" si="417">(BS66/12*5*$D66*$F66*$G66*$I66*BT$11)+(BS66/12*7*$E66*$F66*$H66*$I66*BT$12)</f>
        <v>0</v>
      </c>
      <c r="BU66" s="36">
        <v>0</v>
      </c>
      <c r="BV66" s="36">
        <f t="shared" ref="BV66:BV72" si="418">(BU66/12*5*$D66*$F66*$G66*$J66*BV$11)+(BU66/12*7*$E66*$F66*$H66*$J66*BV$12)</f>
        <v>0</v>
      </c>
      <c r="BW66" s="36"/>
      <c r="BX66" s="36">
        <f t="shared" ref="BX66:BX72" si="419">(BW66/12*5*$D66*$F66*$G66*$J66*BX$11)+(BW66/12*7*$E66*$F66*$H66*$J66*BX$12)</f>
        <v>0</v>
      </c>
      <c r="BY66" s="36">
        <v>0</v>
      </c>
      <c r="BZ66" s="36">
        <f t="shared" ref="BZ66:BZ72" si="420">(BY66/12*5*$D66*$F66*$G66*$I66*BZ$11)+(BY66/12*7*$E66*$F66*$H66*$I66*BZ$12)</f>
        <v>0</v>
      </c>
      <c r="CA66" s="36">
        <v>0</v>
      </c>
      <c r="CB66" s="36">
        <f t="shared" ref="CB66:CB72" si="421">(CA66/12*5*$D66*$F66*$G66*$J66*CB$11)+(CA66/12*7*$E66*$F66*$H66*$J66*CB$12)</f>
        <v>0</v>
      </c>
      <c r="CC66" s="36">
        <v>0</v>
      </c>
      <c r="CD66" s="36">
        <f t="shared" ref="CD66:CD72" si="422">(CC66/12*5*$D66*$F66*$G66*$I66*CD$11)+(CC66/12*7*$E66*$F66*$H66*$I66*CD$12)</f>
        <v>0</v>
      </c>
      <c r="CE66" s="36"/>
      <c r="CF66" s="36">
        <f t="shared" ref="CF66:CF72" si="423">(CE66/12*5*$D66*$F66*$G66*$I66*CF$11)+(CE66/12*7*$E66*$F66*$H66*$I66*CF$12)</f>
        <v>0</v>
      </c>
      <c r="CG66" s="36"/>
      <c r="CH66" s="36">
        <f t="shared" ref="CH66:CH72" si="424">(CG66/12*5*$D66*$F66*$G66*$I66*CH$11)+(CG66/12*7*$E66*$F66*$H66*$I66*CH$12)</f>
        <v>0</v>
      </c>
      <c r="CI66" s="36"/>
      <c r="CJ66" s="36">
        <f t="shared" ref="CJ66:CJ72" si="425">(CI66/12*5*$D66*$F66*$G66*$I66*CJ$11)+(CI66/12*7*$E66*$F66*$H66*$I66*CJ$12)</f>
        <v>0</v>
      </c>
      <c r="CK66" s="36"/>
      <c r="CL66" s="36">
        <f t="shared" ref="CL66:CN72" si="426">(CK66/12*5*$D66*$F66*$G66*$J66*CL$11)+(CK66/12*7*$E66*$F66*$H66*$J66*CL$12)</f>
        <v>0</v>
      </c>
      <c r="CM66" s="36"/>
      <c r="CN66" s="36">
        <f t="shared" si="426"/>
        <v>0</v>
      </c>
      <c r="CO66" s="41"/>
      <c r="CP66" s="36">
        <f t="shared" ref="CP66:CP72" si="427">(CO66/12*5*$D66*$F66*$G66*$I66*CP$11)+(CO66/12*7*$E66*$F66*$H66*$I66*CP$12)</f>
        <v>0</v>
      </c>
      <c r="CQ66" s="36"/>
      <c r="CR66" s="36">
        <f t="shared" ref="CR66:CR72" si="428">(CQ66/12*5*$D66*$F66*$G66*$J66*CR$11)+(CQ66/12*7*$E66*$F66*$H66*$J66*CR$12)</f>
        <v>0</v>
      </c>
      <c r="CS66" s="36"/>
      <c r="CT66" s="36">
        <f t="shared" ref="CT66:CT72" si="429">(CS66/12*5*$D66*$F66*$G66*$J66*CT$11)+(CS66/12*7*$E66*$F66*$H66*$J66*CT$12)</f>
        <v>0</v>
      </c>
      <c r="CU66" s="36"/>
      <c r="CV66" s="36">
        <f t="shared" ref="CV66:CV72" si="430">(CU66/12*5*$D66*$F66*$G66*$J66*CV$11)+(CU66/12*7*$E66*$F66*$H66*$J66*CV$12)</f>
        <v>0</v>
      </c>
      <c r="CW66" s="36"/>
      <c r="CX66" s="36">
        <f t="shared" ref="CX66:CX72" si="431">(CW66/12*5*$D66*$F66*$G66*$J66*CX$11)+(CW66/12*7*$E66*$F66*$H66*$J66*CX$12)</f>
        <v>0</v>
      </c>
      <c r="CY66" s="36"/>
      <c r="CZ66" s="36">
        <f t="shared" ref="CZ66:CZ72" si="432">(CY66/12*5*$D66*$F66*$G66*$J66*CZ$11)+(CY66/12*7*$E66*$F66*$H66*$J66*CZ$12)</f>
        <v>0</v>
      </c>
      <c r="DA66" s="36"/>
      <c r="DB66" s="36">
        <f t="shared" ref="DB66:DB72" si="433">(DA66/12*5*$D66*$F66*$G66*$I66*DB$11)+(DA66/12*7*$E66*$F66*$H66*$I66*DB$12)</f>
        <v>0</v>
      </c>
      <c r="DC66" s="36"/>
      <c r="DD66" s="36">
        <f t="shared" ref="DD66:DD72" si="434">(DC66/12*5*$D66*$F66*$G66*$I66*DD$11)+(DC66/12*7*$E66*$F66*$H66*$I66*DD$12)</f>
        <v>0</v>
      </c>
      <c r="DE66" s="36"/>
      <c r="DF66" s="36">
        <f t="shared" ref="DF66:DF72" si="435">(DE66/12*5*$D66*$F66*$G66*$J66*DF$11)+(DE66/12*7*$E66*$F66*$H66*$J66*DF$12)</f>
        <v>0</v>
      </c>
      <c r="DG66" s="36"/>
      <c r="DH66" s="36">
        <f t="shared" ref="DH66:DH72" si="436">(DG66/12*5*$D66*$F66*$G66*$J66*DH$11)+(DG66/12*7*$E66*$F66*$H66*$J66*DH$12)</f>
        <v>0</v>
      </c>
      <c r="DI66" s="36"/>
      <c r="DJ66" s="36">
        <f t="shared" si="308"/>
        <v>0</v>
      </c>
      <c r="DK66" s="36"/>
      <c r="DL66" s="36">
        <f t="shared" si="361"/>
        <v>0</v>
      </c>
      <c r="DM66" s="36"/>
      <c r="DN66" s="36">
        <f t="shared" si="55"/>
        <v>0</v>
      </c>
      <c r="DO66" s="36">
        <f t="shared" ref="DO66:DP72" si="437">SUM(M66,O66,Q66,S66,U66,W66,Y66,AA66,AC66,AE66,AG66,AI66,AK66,AM66,AO66,AQ66,AS66,AU66,AW66,AY66,BA66,BC66,BE66,BG66,BI66,BK66,BM66,BO66,BQ66,BS66,BU66,BW66,BY66,CA66,CC66,CE66,CG66,CI66,CK66,CM66,CO66,CQ66,CS66,CU66,CW66,CY66,DA66,DC66,DE66,DG66,DI66,DK66,DM66)</f>
        <v>121</v>
      </c>
      <c r="DP66" s="36">
        <f t="shared" si="437"/>
        <v>10074991.918215001</v>
      </c>
      <c r="DQ66" s="47">
        <f t="shared" si="57"/>
        <v>121</v>
      </c>
      <c r="DR66" s="80">
        <f t="shared" si="2"/>
        <v>1</v>
      </c>
    </row>
    <row r="67" spans="1:122" ht="15.75" customHeight="1" x14ac:dyDescent="0.25">
      <c r="A67" s="43"/>
      <c r="B67" s="44">
        <v>45</v>
      </c>
      <c r="C67" s="31" t="s">
        <v>192</v>
      </c>
      <c r="D67" s="32">
        <f t="shared" si="58"/>
        <v>19063</v>
      </c>
      <c r="E67" s="33">
        <v>18530</v>
      </c>
      <c r="F67" s="45">
        <v>5.33</v>
      </c>
      <c r="G67" s="35">
        <v>1</v>
      </c>
      <c r="H67" s="35">
        <v>1</v>
      </c>
      <c r="I67" s="32">
        <v>1.4</v>
      </c>
      <c r="J67" s="32">
        <v>1.68</v>
      </c>
      <c r="K67" s="32">
        <v>2.23</v>
      </c>
      <c r="L67" s="32">
        <v>2.57</v>
      </c>
      <c r="M67" s="36">
        <v>0</v>
      </c>
      <c r="N67" s="36">
        <f t="shared" si="389"/>
        <v>0</v>
      </c>
      <c r="O67" s="36">
        <v>0</v>
      </c>
      <c r="P67" s="36">
        <f t="shared" si="209"/>
        <v>0</v>
      </c>
      <c r="Q67" s="36"/>
      <c r="R67" s="36">
        <f t="shared" si="390"/>
        <v>0</v>
      </c>
      <c r="S67" s="36"/>
      <c r="T67" s="36">
        <f t="shared" si="391"/>
        <v>0</v>
      </c>
      <c r="U67" s="36"/>
      <c r="V67" s="36">
        <f t="shared" si="392"/>
        <v>0</v>
      </c>
      <c r="W67" s="36">
        <v>0</v>
      </c>
      <c r="X67" s="36">
        <f t="shared" si="393"/>
        <v>0</v>
      </c>
      <c r="Y67" s="36"/>
      <c r="Z67" s="36">
        <f t="shared" si="394"/>
        <v>0</v>
      </c>
      <c r="AA67" s="36"/>
      <c r="AB67" s="36">
        <f t="shared" si="395"/>
        <v>0</v>
      </c>
      <c r="AC67" s="36">
        <v>13</v>
      </c>
      <c r="AD67" s="36">
        <f t="shared" si="396"/>
        <v>2273830.7447916665</v>
      </c>
      <c r="AE67" s="36">
        <v>2</v>
      </c>
      <c r="AF67" s="36">
        <f t="shared" si="397"/>
        <v>297173.09288333333</v>
      </c>
      <c r="AG67" s="36"/>
      <c r="AH67" s="36">
        <f t="shared" si="398"/>
        <v>0</v>
      </c>
      <c r="AI67" s="36"/>
      <c r="AJ67" s="36">
        <f t="shared" si="399"/>
        <v>0</v>
      </c>
      <c r="AK67" s="39">
        <v>0</v>
      </c>
      <c r="AL67" s="36">
        <f t="shared" si="400"/>
        <v>0</v>
      </c>
      <c r="AM67" s="40">
        <v>0</v>
      </c>
      <c r="AN67" s="36">
        <f t="shared" si="401"/>
        <v>0</v>
      </c>
      <c r="AO67" s="36"/>
      <c r="AP67" s="36">
        <f t="shared" si="402"/>
        <v>0</v>
      </c>
      <c r="AQ67" s="36">
        <v>1</v>
      </c>
      <c r="AR67" s="36">
        <f t="shared" si="403"/>
        <v>171761.748704</v>
      </c>
      <c r="AS67" s="36"/>
      <c r="AT67" s="36">
        <f t="shared" si="404"/>
        <v>0</v>
      </c>
      <c r="AU67" s="36"/>
      <c r="AV67" s="36">
        <f t="shared" si="405"/>
        <v>0</v>
      </c>
      <c r="AW67" s="36"/>
      <c r="AX67" s="36">
        <f t="shared" si="406"/>
        <v>0</v>
      </c>
      <c r="AY67" s="36"/>
      <c r="AZ67" s="36">
        <f t="shared" si="407"/>
        <v>0</v>
      </c>
      <c r="BA67" s="36"/>
      <c r="BB67" s="36">
        <f t="shared" si="408"/>
        <v>0</v>
      </c>
      <c r="BC67" s="36"/>
      <c r="BD67" s="36">
        <f t="shared" si="409"/>
        <v>0</v>
      </c>
      <c r="BE67" s="36"/>
      <c r="BF67" s="36">
        <f t="shared" si="410"/>
        <v>0</v>
      </c>
      <c r="BG67" s="36"/>
      <c r="BH67" s="36">
        <f t="shared" si="411"/>
        <v>0</v>
      </c>
      <c r="BI67" s="36">
        <v>0</v>
      </c>
      <c r="BJ67" s="36">
        <f t="shared" si="412"/>
        <v>0</v>
      </c>
      <c r="BK67" s="36"/>
      <c r="BL67" s="36">
        <f t="shared" si="413"/>
        <v>0</v>
      </c>
      <c r="BM67" s="46"/>
      <c r="BN67" s="36">
        <f t="shared" si="414"/>
        <v>0</v>
      </c>
      <c r="BO67" s="36"/>
      <c r="BP67" s="36">
        <f t="shared" si="415"/>
        <v>0</v>
      </c>
      <c r="BQ67" s="36"/>
      <c r="BR67" s="36">
        <f t="shared" si="416"/>
        <v>0</v>
      </c>
      <c r="BS67" s="36"/>
      <c r="BT67" s="36">
        <f t="shared" si="417"/>
        <v>0</v>
      </c>
      <c r="BU67" s="36"/>
      <c r="BV67" s="36">
        <f t="shared" si="418"/>
        <v>0</v>
      </c>
      <c r="BW67" s="36"/>
      <c r="BX67" s="36">
        <f t="shared" si="419"/>
        <v>0</v>
      </c>
      <c r="BY67" s="36"/>
      <c r="BZ67" s="36">
        <f t="shared" si="420"/>
        <v>0</v>
      </c>
      <c r="CA67" s="36"/>
      <c r="CB67" s="36">
        <f t="shared" si="421"/>
        <v>0</v>
      </c>
      <c r="CC67" s="36"/>
      <c r="CD67" s="36">
        <f t="shared" si="422"/>
        <v>0</v>
      </c>
      <c r="CE67" s="36"/>
      <c r="CF67" s="36">
        <f t="shared" si="423"/>
        <v>0</v>
      </c>
      <c r="CG67" s="36"/>
      <c r="CH67" s="36">
        <f t="shared" si="424"/>
        <v>0</v>
      </c>
      <c r="CI67" s="36"/>
      <c r="CJ67" s="36">
        <f t="shared" si="425"/>
        <v>0</v>
      </c>
      <c r="CK67" s="36"/>
      <c r="CL67" s="36">
        <f t="shared" si="426"/>
        <v>0</v>
      </c>
      <c r="CM67" s="36"/>
      <c r="CN67" s="36">
        <f t="shared" si="426"/>
        <v>0</v>
      </c>
      <c r="CO67" s="41"/>
      <c r="CP67" s="36">
        <f t="shared" si="427"/>
        <v>0</v>
      </c>
      <c r="CQ67" s="36"/>
      <c r="CR67" s="36">
        <f t="shared" si="428"/>
        <v>0</v>
      </c>
      <c r="CS67" s="36"/>
      <c r="CT67" s="36">
        <f t="shared" si="429"/>
        <v>0</v>
      </c>
      <c r="CU67" s="36"/>
      <c r="CV67" s="36">
        <f t="shared" si="430"/>
        <v>0</v>
      </c>
      <c r="CW67" s="36"/>
      <c r="CX67" s="36">
        <f t="shared" si="431"/>
        <v>0</v>
      </c>
      <c r="CY67" s="36"/>
      <c r="CZ67" s="36">
        <f t="shared" si="432"/>
        <v>0</v>
      </c>
      <c r="DA67" s="36"/>
      <c r="DB67" s="36">
        <f t="shared" si="433"/>
        <v>0</v>
      </c>
      <c r="DC67" s="36"/>
      <c r="DD67" s="36">
        <f t="shared" si="434"/>
        <v>0</v>
      </c>
      <c r="DE67" s="36"/>
      <c r="DF67" s="36">
        <f t="shared" si="435"/>
        <v>0</v>
      </c>
      <c r="DG67" s="36"/>
      <c r="DH67" s="36">
        <f t="shared" si="436"/>
        <v>0</v>
      </c>
      <c r="DI67" s="36"/>
      <c r="DJ67" s="36">
        <f t="shared" si="308"/>
        <v>0</v>
      </c>
      <c r="DK67" s="36"/>
      <c r="DL67" s="36">
        <f t="shared" si="361"/>
        <v>0</v>
      </c>
      <c r="DM67" s="36"/>
      <c r="DN67" s="36">
        <f t="shared" si="55"/>
        <v>0</v>
      </c>
      <c r="DO67" s="36">
        <f t="shared" si="437"/>
        <v>16</v>
      </c>
      <c r="DP67" s="36">
        <f t="shared" si="437"/>
        <v>2742765.5863789995</v>
      </c>
      <c r="DQ67" s="47">
        <f t="shared" si="57"/>
        <v>16</v>
      </c>
      <c r="DR67" s="80">
        <f t="shared" si="2"/>
        <v>1</v>
      </c>
    </row>
    <row r="68" spans="1:122" ht="15.75" customHeight="1" x14ac:dyDescent="0.25">
      <c r="A68" s="43"/>
      <c r="B68" s="44">
        <v>46</v>
      </c>
      <c r="C68" s="31" t="s">
        <v>193</v>
      </c>
      <c r="D68" s="32">
        <f t="shared" si="58"/>
        <v>19063</v>
      </c>
      <c r="E68" s="33">
        <v>18530</v>
      </c>
      <c r="F68" s="45">
        <v>0.77</v>
      </c>
      <c r="G68" s="35">
        <v>1</v>
      </c>
      <c r="H68" s="35">
        <v>1</v>
      </c>
      <c r="I68" s="32">
        <v>1.4</v>
      </c>
      <c r="J68" s="32">
        <v>1.68</v>
      </c>
      <c r="K68" s="32">
        <v>2.23</v>
      </c>
      <c r="L68" s="32">
        <v>2.57</v>
      </c>
      <c r="M68" s="36">
        <v>0</v>
      </c>
      <c r="N68" s="36">
        <f t="shared" si="389"/>
        <v>0</v>
      </c>
      <c r="O68" s="36">
        <v>0</v>
      </c>
      <c r="P68" s="36">
        <f t="shared" si="209"/>
        <v>0</v>
      </c>
      <c r="Q68" s="36"/>
      <c r="R68" s="36">
        <f t="shared" si="390"/>
        <v>0</v>
      </c>
      <c r="S68" s="36"/>
      <c r="T68" s="36">
        <f t="shared" si="391"/>
        <v>0</v>
      </c>
      <c r="U68" s="36"/>
      <c r="V68" s="36">
        <f t="shared" si="392"/>
        <v>0</v>
      </c>
      <c r="W68" s="36">
        <v>0</v>
      </c>
      <c r="X68" s="36">
        <f t="shared" si="393"/>
        <v>0</v>
      </c>
      <c r="Y68" s="36"/>
      <c r="Z68" s="36">
        <f t="shared" si="394"/>
        <v>0</v>
      </c>
      <c r="AA68" s="36"/>
      <c r="AB68" s="36">
        <f t="shared" si="395"/>
        <v>0</v>
      </c>
      <c r="AC68" s="36">
        <v>0</v>
      </c>
      <c r="AD68" s="36">
        <f t="shared" si="396"/>
        <v>0</v>
      </c>
      <c r="AE68" s="36">
        <v>252</v>
      </c>
      <c r="AF68" s="36">
        <f t="shared" si="397"/>
        <v>5409330.8576999996</v>
      </c>
      <c r="AG68" s="36"/>
      <c r="AH68" s="36">
        <f t="shared" si="398"/>
        <v>0</v>
      </c>
      <c r="AI68" s="51"/>
      <c r="AJ68" s="36">
        <f t="shared" si="399"/>
        <v>0</v>
      </c>
      <c r="AK68" s="39">
        <v>0</v>
      </c>
      <c r="AL68" s="36">
        <f t="shared" si="400"/>
        <v>0</v>
      </c>
      <c r="AM68" s="40">
        <v>0</v>
      </c>
      <c r="AN68" s="36">
        <f t="shared" si="401"/>
        <v>0</v>
      </c>
      <c r="AO68" s="36"/>
      <c r="AP68" s="36">
        <f t="shared" si="402"/>
        <v>0</v>
      </c>
      <c r="AQ68" s="36">
        <v>118</v>
      </c>
      <c r="AR68" s="36">
        <f t="shared" si="403"/>
        <v>2928006.0951680001</v>
      </c>
      <c r="AS68" s="36"/>
      <c r="AT68" s="36">
        <f t="shared" si="404"/>
        <v>0</v>
      </c>
      <c r="AU68" s="36"/>
      <c r="AV68" s="36">
        <f t="shared" si="405"/>
        <v>0</v>
      </c>
      <c r="AW68" s="36"/>
      <c r="AX68" s="36">
        <f t="shared" si="406"/>
        <v>0</v>
      </c>
      <c r="AY68" s="36">
        <v>3</v>
      </c>
      <c r="AZ68" s="36">
        <f t="shared" si="407"/>
        <v>72409.219574999996</v>
      </c>
      <c r="BA68" s="36"/>
      <c r="BB68" s="36">
        <f t="shared" si="408"/>
        <v>0</v>
      </c>
      <c r="BC68" s="36"/>
      <c r="BD68" s="36">
        <f t="shared" si="409"/>
        <v>0</v>
      </c>
      <c r="BE68" s="36"/>
      <c r="BF68" s="36">
        <f t="shared" si="410"/>
        <v>0</v>
      </c>
      <c r="BG68" s="36"/>
      <c r="BH68" s="36">
        <f t="shared" si="411"/>
        <v>0</v>
      </c>
      <c r="BI68" s="36">
        <v>2</v>
      </c>
      <c r="BJ68" s="36">
        <f t="shared" si="412"/>
        <v>43222.321064999996</v>
      </c>
      <c r="BK68" s="36"/>
      <c r="BL68" s="36">
        <f t="shared" si="413"/>
        <v>0</v>
      </c>
      <c r="BM68" s="46"/>
      <c r="BN68" s="36">
        <f t="shared" si="414"/>
        <v>0</v>
      </c>
      <c r="BO68" s="36"/>
      <c r="BP68" s="36">
        <f t="shared" si="415"/>
        <v>0</v>
      </c>
      <c r="BQ68" s="36"/>
      <c r="BR68" s="36">
        <f t="shared" si="416"/>
        <v>0</v>
      </c>
      <c r="BS68" s="36"/>
      <c r="BT68" s="36">
        <f t="shared" si="417"/>
        <v>0</v>
      </c>
      <c r="BU68" s="36"/>
      <c r="BV68" s="36">
        <f t="shared" si="418"/>
        <v>0</v>
      </c>
      <c r="BW68" s="36"/>
      <c r="BX68" s="36">
        <f t="shared" si="419"/>
        <v>0</v>
      </c>
      <c r="BY68" s="36"/>
      <c r="BZ68" s="36">
        <f t="shared" si="420"/>
        <v>0</v>
      </c>
      <c r="CA68" s="36"/>
      <c r="CB68" s="36">
        <f t="shared" si="421"/>
        <v>0</v>
      </c>
      <c r="CC68" s="36"/>
      <c r="CD68" s="36">
        <f t="shared" si="422"/>
        <v>0</v>
      </c>
      <c r="CE68" s="36"/>
      <c r="CF68" s="36">
        <f t="shared" si="423"/>
        <v>0</v>
      </c>
      <c r="CG68" s="36"/>
      <c r="CH68" s="36">
        <f t="shared" si="424"/>
        <v>0</v>
      </c>
      <c r="CI68" s="36">
        <v>32</v>
      </c>
      <c r="CJ68" s="36">
        <f t="shared" si="425"/>
        <v>643637.50733333314</v>
      </c>
      <c r="CK68" s="36">
        <v>30</v>
      </c>
      <c r="CL68" s="36">
        <f t="shared" si="426"/>
        <v>737935.10636999994</v>
      </c>
      <c r="CM68" s="36">
        <v>14</v>
      </c>
      <c r="CN68" s="36">
        <f t="shared" si="426"/>
        <v>395877.47476200003</v>
      </c>
      <c r="CO68" s="41">
        <v>9</v>
      </c>
      <c r="CP68" s="36">
        <f t="shared" si="427"/>
        <v>205583.96512499999</v>
      </c>
      <c r="CQ68" s="36">
        <v>7</v>
      </c>
      <c r="CR68" s="36">
        <f t="shared" si="428"/>
        <v>193468.18891400003</v>
      </c>
      <c r="CS68" s="36"/>
      <c r="CT68" s="36">
        <f t="shared" si="429"/>
        <v>0</v>
      </c>
      <c r="CU68" s="36">
        <v>24</v>
      </c>
      <c r="CV68" s="36">
        <f t="shared" si="430"/>
        <v>664552.49968799995</v>
      </c>
      <c r="CW68" s="36">
        <v>21</v>
      </c>
      <c r="CX68" s="36">
        <f t="shared" si="431"/>
        <v>580404.56674200005</v>
      </c>
      <c r="CY68" s="36">
        <v>12</v>
      </c>
      <c r="CZ68" s="36">
        <f t="shared" si="432"/>
        <v>332276.24984399998</v>
      </c>
      <c r="DA68" s="36">
        <v>8</v>
      </c>
      <c r="DB68" s="36">
        <f t="shared" si="433"/>
        <v>182741.30233333327</v>
      </c>
      <c r="DC68" s="36">
        <v>19</v>
      </c>
      <c r="DD68" s="36">
        <f t="shared" si="434"/>
        <v>446905.13855166663</v>
      </c>
      <c r="DE68" s="36"/>
      <c r="DF68" s="36">
        <f t="shared" si="435"/>
        <v>0</v>
      </c>
      <c r="DG68" s="36">
        <v>5</v>
      </c>
      <c r="DH68" s="36">
        <f t="shared" si="436"/>
        <v>148628.65710000001</v>
      </c>
      <c r="DI68" s="36">
        <v>2</v>
      </c>
      <c r="DJ68" s="36">
        <f t="shared" si="308"/>
        <v>81369.720162499987</v>
      </c>
      <c r="DK68" s="36">
        <v>4</v>
      </c>
      <c r="DL68" s="36">
        <f t="shared" si="361"/>
        <v>175903.8932933333</v>
      </c>
      <c r="DM68" s="36"/>
      <c r="DN68" s="36">
        <f t="shared" si="55"/>
        <v>0</v>
      </c>
      <c r="DO68" s="36">
        <f t="shared" si="437"/>
        <v>562</v>
      </c>
      <c r="DP68" s="36">
        <f t="shared" si="437"/>
        <v>13242252.763727162</v>
      </c>
      <c r="DQ68" s="47">
        <f t="shared" si="57"/>
        <v>562</v>
      </c>
      <c r="DR68" s="80">
        <f t="shared" si="2"/>
        <v>1</v>
      </c>
    </row>
    <row r="69" spans="1:122" ht="15.75" customHeight="1" x14ac:dyDescent="0.25">
      <c r="A69" s="43"/>
      <c r="B69" s="44">
        <v>47</v>
      </c>
      <c r="C69" s="31" t="s">
        <v>194</v>
      </c>
      <c r="D69" s="32">
        <f t="shared" si="58"/>
        <v>19063</v>
      </c>
      <c r="E69" s="33">
        <v>18530</v>
      </c>
      <c r="F69" s="45">
        <v>0.97</v>
      </c>
      <c r="G69" s="35">
        <v>1</v>
      </c>
      <c r="H69" s="35">
        <v>1</v>
      </c>
      <c r="I69" s="32">
        <v>1.4</v>
      </c>
      <c r="J69" s="32">
        <v>1.68</v>
      </c>
      <c r="K69" s="32">
        <v>2.23</v>
      </c>
      <c r="L69" s="32">
        <v>2.57</v>
      </c>
      <c r="M69" s="36">
        <v>0</v>
      </c>
      <c r="N69" s="36">
        <f t="shared" si="389"/>
        <v>0</v>
      </c>
      <c r="O69" s="36">
        <v>0</v>
      </c>
      <c r="P69" s="36">
        <f t="shared" si="209"/>
        <v>0</v>
      </c>
      <c r="Q69" s="36"/>
      <c r="R69" s="36">
        <f t="shared" si="390"/>
        <v>0</v>
      </c>
      <c r="S69" s="36"/>
      <c r="T69" s="36">
        <f t="shared" si="391"/>
        <v>0</v>
      </c>
      <c r="U69" s="36"/>
      <c r="V69" s="36">
        <f t="shared" si="392"/>
        <v>0</v>
      </c>
      <c r="W69" s="36">
        <v>0</v>
      </c>
      <c r="X69" s="36">
        <f t="shared" si="393"/>
        <v>0</v>
      </c>
      <c r="Y69" s="36"/>
      <c r="Z69" s="36">
        <f t="shared" si="394"/>
        <v>0</v>
      </c>
      <c r="AA69" s="36"/>
      <c r="AB69" s="36">
        <f t="shared" si="395"/>
        <v>0</v>
      </c>
      <c r="AC69" s="36">
        <v>0</v>
      </c>
      <c r="AD69" s="36">
        <f t="shared" si="396"/>
        <v>0</v>
      </c>
      <c r="AE69" s="36">
        <v>5</v>
      </c>
      <c r="AF69" s="36">
        <f t="shared" si="397"/>
        <v>135205.39404166667</v>
      </c>
      <c r="AG69" s="36"/>
      <c r="AH69" s="36">
        <f t="shared" si="398"/>
        <v>0</v>
      </c>
      <c r="AI69" s="36"/>
      <c r="AJ69" s="36">
        <f t="shared" si="399"/>
        <v>0</v>
      </c>
      <c r="AK69" s="39">
        <v>0</v>
      </c>
      <c r="AL69" s="36">
        <f t="shared" si="400"/>
        <v>0</v>
      </c>
      <c r="AM69" s="40">
        <v>0</v>
      </c>
      <c r="AN69" s="36">
        <f t="shared" si="401"/>
        <v>0</v>
      </c>
      <c r="AO69" s="36"/>
      <c r="AP69" s="36">
        <f t="shared" si="402"/>
        <v>0</v>
      </c>
      <c r="AQ69" s="36"/>
      <c r="AR69" s="36">
        <f t="shared" si="403"/>
        <v>0</v>
      </c>
      <c r="AS69" s="36"/>
      <c r="AT69" s="36">
        <f t="shared" si="404"/>
        <v>0</v>
      </c>
      <c r="AU69" s="36"/>
      <c r="AV69" s="36">
        <f t="shared" si="405"/>
        <v>0</v>
      </c>
      <c r="AW69" s="36"/>
      <c r="AX69" s="36">
        <f t="shared" si="406"/>
        <v>0</v>
      </c>
      <c r="AY69" s="36"/>
      <c r="AZ69" s="36">
        <f t="shared" si="407"/>
        <v>0</v>
      </c>
      <c r="BA69" s="36"/>
      <c r="BB69" s="36">
        <f t="shared" si="408"/>
        <v>0</v>
      </c>
      <c r="BC69" s="36"/>
      <c r="BD69" s="36">
        <f t="shared" si="409"/>
        <v>0</v>
      </c>
      <c r="BE69" s="36"/>
      <c r="BF69" s="36">
        <f t="shared" si="410"/>
        <v>0</v>
      </c>
      <c r="BG69" s="36"/>
      <c r="BH69" s="36">
        <f t="shared" si="411"/>
        <v>0</v>
      </c>
      <c r="BI69" s="36">
        <v>0</v>
      </c>
      <c r="BJ69" s="36">
        <f t="shared" si="412"/>
        <v>0</v>
      </c>
      <c r="BK69" s="36"/>
      <c r="BL69" s="36">
        <f t="shared" si="413"/>
        <v>0</v>
      </c>
      <c r="BM69" s="46"/>
      <c r="BN69" s="36">
        <f t="shared" si="414"/>
        <v>0</v>
      </c>
      <c r="BO69" s="36"/>
      <c r="BP69" s="36">
        <f t="shared" si="415"/>
        <v>0</v>
      </c>
      <c r="BQ69" s="36"/>
      <c r="BR69" s="36">
        <f t="shared" si="416"/>
        <v>0</v>
      </c>
      <c r="BS69" s="36"/>
      <c r="BT69" s="36">
        <f t="shared" si="417"/>
        <v>0</v>
      </c>
      <c r="BU69" s="36"/>
      <c r="BV69" s="36">
        <f t="shared" si="418"/>
        <v>0</v>
      </c>
      <c r="BW69" s="36"/>
      <c r="BX69" s="36">
        <f t="shared" si="419"/>
        <v>0</v>
      </c>
      <c r="BY69" s="36"/>
      <c r="BZ69" s="36">
        <f t="shared" si="420"/>
        <v>0</v>
      </c>
      <c r="CA69" s="36"/>
      <c r="CB69" s="36">
        <f t="shared" si="421"/>
        <v>0</v>
      </c>
      <c r="CC69" s="36"/>
      <c r="CD69" s="36">
        <f t="shared" si="422"/>
        <v>0</v>
      </c>
      <c r="CE69" s="36"/>
      <c r="CF69" s="36">
        <f t="shared" si="423"/>
        <v>0</v>
      </c>
      <c r="CG69" s="36"/>
      <c r="CH69" s="36">
        <f t="shared" si="424"/>
        <v>0</v>
      </c>
      <c r="CI69" s="36"/>
      <c r="CJ69" s="36">
        <f t="shared" si="425"/>
        <v>0</v>
      </c>
      <c r="CK69" s="36"/>
      <c r="CL69" s="36">
        <f t="shared" si="426"/>
        <v>0</v>
      </c>
      <c r="CM69" s="36"/>
      <c r="CN69" s="36">
        <f t="shared" si="426"/>
        <v>0</v>
      </c>
      <c r="CO69" s="41"/>
      <c r="CP69" s="36">
        <f t="shared" si="427"/>
        <v>0</v>
      </c>
      <c r="CQ69" s="36"/>
      <c r="CR69" s="36">
        <f t="shared" si="428"/>
        <v>0</v>
      </c>
      <c r="CS69" s="36"/>
      <c r="CT69" s="36">
        <f t="shared" si="429"/>
        <v>0</v>
      </c>
      <c r="CU69" s="36"/>
      <c r="CV69" s="36">
        <f t="shared" si="430"/>
        <v>0</v>
      </c>
      <c r="CW69" s="36"/>
      <c r="CX69" s="36">
        <f t="shared" si="431"/>
        <v>0</v>
      </c>
      <c r="CY69" s="36"/>
      <c r="CZ69" s="36">
        <f t="shared" si="432"/>
        <v>0</v>
      </c>
      <c r="DA69" s="36"/>
      <c r="DB69" s="36">
        <f t="shared" si="433"/>
        <v>0</v>
      </c>
      <c r="DC69" s="36"/>
      <c r="DD69" s="36">
        <f t="shared" si="434"/>
        <v>0</v>
      </c>
      <c r="DE69" s="36"/>
      <c r="DF69" s="36">
        <f t="shared" si="435"/>
        <v>0</v>
      </c>
      <c r="DG69" s="36"/>
      <c r="DH69" s="36">
        <f t="shared" si="436"/>
        <v>0</v>
      </c>
      <c r="DI69" s="36"/>
      <c r="DJ69" s="36">
        <f t="shared" si="308"/>
        <v>0</v>
      </c>
      <c r="DK69" s="36"/>
      <c r="DL69" s="36">
        <f t="shared" si="361"/>
        <v>0</v>
      </c>
      <c r="DM69" s="36"/>
      <c r="DN69" s="36">
        <f t="shared" si="55"/>
        <v>0</v>
      </c>
      <c r="DO69" s="36">
        <f t="shared" si="437"/>
        <v>5</v>
      </c>
      <c r="DP69" s="36">
        <f t="shared" si="437"/>
        <v>135205.39404166667</v>
      </c>
      <c r="DQ69" s="47">
        <f t="shared" si="57"/>
        <v>5</v>
      </c>
      <c r="DR69" s="80">
        <f t="shared" si="2"/>
        <v>1</v>
      </c>
    </row>
    <row r="70" spans="1:122" ht="36" customHeight="1" x14ac:dyDescent="0.25">
      <c r="A70" s="43"/>
      <c r="B70" s="44">
        <v>48</v>
      </c>
      <c r="C70" s="31" t="s">
        <v>195</v>
      </c>
      <c r="D70" s="32">
        <f t="shared" si="58"/>
        <v>19063</v>
      </c>
      <c r="E70" s="33">
        <v>18530</v>
      </c>
      <c r="F70" s="45">
        <v>0.88</v>
      </c>
      <c r="G70" s="35">
        <v>1</v>
      </c>
      <c r="H70" s="35">
        <v>1</v>
      </c>
      <c r="I70" s="32">
        <v>1.4</v>
      </c>
      <c r="J70" s="32">
        <v>1.68</v>
      </c>
      <c r="K70" s="32">
        <v>2.23</v>
      </c>
      <c r="L70" s="32">
        <v>2.57</v>
      </c>
      <c r="M70" s="36">
        <v>0</v>
      </c>
      <c r="N70" s="36">
        <f t="shared" si="389"/>
        <v>0</v>
      </c>
      <c r="O70" s="36">
        <v>0</v>
      </c>
      <c r="P70" s="36">
        <f t="shared" si="209"/>
        <v>0</v>
      </c>
      <c r="Q70" s="36"/>
      <c r="R70" s="36">
        <f t="shared" si="390"/>
        <v>0</v>
      </c>
      <c r="S70" s="36"/>
      <c r="T70" s="36">
        <f t="shared" si="391"/>
        <v>0</v>
      </c>
      <c r="U70" s="36"/>
      <c r="V70" s="36">
        <f t="shared" si="392"/>
        <v>0</v>
      </c>
      <c r="W70" s="36">
        <v>0</v>
      </c>
      <c r="X70" s="36">
        <f t="shared" si="393"/>
        <v>0</v>
      </c>
      <c r="Y70" s="36"/>
      <c r="Z70" s="36">
        <f t="shared" si="394"/>
        <v>0</v>
      </c>
      <c r="AA70" s="36"/>
      <c r="AB70" s="36">
        <f t="shared" si="395"/>
        <v>0</v>
      </c>
      <c r="AC70" s="36">
        <v>0</v>
      </c>
      <c r="AD70" s="36">
        <f t="shared" si="396"/>
        <v>0</v>
      </c>
      <c r="AE70" s="36">
        <v>363</v>
      </c>
      <c r="AF70" s="36">
        <f t="shared" si="397"/>
        <v>8905156.9221999999</v>
      </c>
      <c r="AG70" s="36"/>
      <c r="AH70" s="36">
        <f t="shared" si="398"/>
        <v>0</v>
      </c>
      <c r="AI70" s="51"/>
      <c r="AJ70" s="36">
        <f t="shared" si="399"/>
        <v>0</v>
      </c>
      <c r="AK70" s="39">
        <v>0</v>
      </c>
      <c r="AL70" s="36">
        <f t="shared" si="400"/>
        <v>0</v>
      </c>
      <c r="AM70" s="40">
        <v>0</v>
      </c>
      <c r="AN70" s="36">
        <f t="shared" si="401"/>
        <v>0</v>
      </c>
      <c r="AO70" s="36"/>
      <c r="AP70" s="36">
        <f t="shared" si="402"/>
        <v>0</v>
      </c>
      <c r="AQ70" s="36">
        <v>176</v>
      </c>
      <c r="AR70" s="36">
        <f t="shared" si="403"/>
        <v>4991080.607743999</v>
      </c>
      <c r="AS70" s="36"/>
      <c r="AT70" s="36">
        <f t="shared" si="404"/>
        <v>0</v>
      </c>
      <c r="AU70" s="36"/>
      <c r="AV70" s="36">
        <f t="shared" si="405"/>
        <v>0</v>
      </c>
      <c r="AW70" s="36"/>
      <c r="AX70" s="36">
        <f t="shared" si="406"/>
        <v>0</v>
      </c>
      <c r="AY70" s="36"/>
      <c r="AZ70" s="36">
        <f t="shared" si="407"/>
        <v>0</v>
      </c>
      <c r="BA70" s="36"/>
      <c r="BB70" s="36">
        <f t="shared" si="408"/>
        <v>0</v>
      </c>
      <c r="BC70" s="36"/>
      <c r="BD70" s="36">
        <f t="shared" si="409"/>
        <v>0</v>
      </c>
      <c r="BE70" s="36"/>
      <c r="BF70" s="36">
        <f t="shared" si="410"/>
        <v>0</v>
      </c>
      <c r="BG70" s="36"/>
      <c r="BH70" s="36">
        <f t="shared" si="411"/>
        <v>0</v>
      </c>
      <c r="BI70" s="36">
        <v>0</v>
      </c>
      <c r="BJ70" s="36">
        <f t="shared" si="412"/>
        <v>0</v>
      </c>
      <c r="BK70" s="36"/>
      <c r="BL70" s="36">
        <f t="shared" si="413"/>
        <v>0</v>
      </c>
      <c r="BM70" s="46"/>
      <c r="BN70" s="36">
        <f t="shared" si="414"/>
        <v>0</v>
      </c>
      <c r="BO70" s="36"/>
      <c r="BP70" s="36">
        <f t="shared" si="415"/>
        <v>0</v>
      </c>
      <c r="BQ70" s="36"/>
      <c r="BR70" s="36">
        <f t="shared" si="416"/>
        <v>0</v>
      </c>
      <c r="BS70" s="36"/>
      <c r="BT70" s="36">
        <f t="shared" si="417"/>
        <v>0</v>
      </c>
      <c r="BU70" s="36"/>
      <c r="BV70" s="36">
        <f t="shared" si="418"/>
        <v>0</v>
      </c>
      <c r="BW70" s="36"/>
      <c r="BX70" s="36">
        <f t="shared" si="419"/>
        <v>0</v>
      </c>
      <c r="BY70" s="36"/>
      <c r="BZ70" s="36">
        <f t="shared" si="420"/>
        <v>0</v>
      </c>
      <c r="CA70" s="36"/>
      <c r="CB70" s="36">
        <f t="shared" si="421"/>
        <v>0</v>
      </c>
      <c r="CC70" s="36"/>
      <c r="CD70" s="36">
        <f t="shared" si="422"/>
        <v>0</v>
      </c>
      <c r="CE70" s="36"/>
      <c r="CF70" s="36">
        <f t="shared" si="423"/>
        <v>0</v>
      </c>
      <c r="CG70" s="36"/>
      <c r="CH70" s="36">
        <f t="shared" si="424"/>
        <v>0</v>
      </c>
      <c r="CI70" s="36"/>
      <c r="CJ70" s="36">
        <f t="shared" si="425"/>
        <v>0</v>
      </c>
      <c r="CK70" s="36">
        <v>27</v>
      </c>
      <c r="CL70" s="36">
        <f t="shared" si="426"/>
        <v>759018.96655200003</v>
      </c>
      <c r="CM70" s="36">
        <v>18</v>
      </c>
      <c r="CN70" s="36">
        <f t="shared" si="426"/>
        <v>581697.51393599994</v>
      </c>
      <c r="CO70" s="41">
        <v>5</v>
      </c>
      <c r="CP70" s="36">
        <f t="shared" si="427"/>
        <v>130529.50166666665</v>
      </c>
      <c r="CQ70" s="36">
        <v>2</v>
      </c>
      <c r="CR70" s="36">
        <f t="shared" si="428"/>
        <v>63173.286175999994</v>
      </c>
      <c r="CS70" s="36"/>
      <c r="CT70" s="36">
        <f t="shared" si="429"/>
        <v>0</v>
      </c>
      <c r="CU70" s="36">
        <v>4</v>
      </c>
      <c r="CV70" s="36">
        <f t="shared" si="430"/>
        <v>126581.42851199997</v>
      </c>
      <c r="CW70" s="36">
        <v>3</v>
      </c>
      <c r="CX70" s="36">
        <f t="shared" si="431"/>
        <v>94759.929264000006</v>
      </c>
      <c r="CY70" s="36">
        <v>1</v>
      </c>
      <c r="CZ70" s="36">
        <f t="shared" si="432"/>
        <v>31645.357127999992</v>
      </c>
      <c r="DA70" s="36">
        <v>1</v>
      </c>
      <c r="DB70" s="36">
        <f t="shared" si="433"/>
        <v>26105.900333333328</v>
      </c>
      <c r="DC70" s="36"/>
      <c r="DD70" s="36">
        <f t="shared" si="434"/>
        <v>0</v>
      </c>
      <c r="DE70" s="36"/>
      <c r="DF70" s="36">
        <f t="shared" si="435"/>
        <v>0</v>
      </c>
      <c r="DG70" s="36">
        <v>1</v>
      </c>
      <c r="DH70" s="36">
        <f t="shared" si="436"/>
        <v>33972.264479999991</v>
      </c>
      <c r="DI70" s="36"/>
      <c r="DJ70" s="36">
        <f t="shared" si="308"/>
        <v>0</v>
      </c>
      <c r="DK70" s="36"/>
      <c r="DL70" s="36">
        <f t="shared" si="361"/>
        <v>0</v>
      </c>
      <c r="DM70" s="36"/>
      <c r="DN70" s="36">
        <f t="shared" si="55"/>
        <v>0</v>
      </c>
      <c r="DO70" s="36">
        <f t="shared" si="437"/>
        <v>601</v>
      </c>
      <c r="DP70" s="36">
        <f t="shared" si="437"/>
        <v>15743721.677991999</v>
      </c>
      <c r="DQ70" s="47">
        <f t="shared" si="57"/>
        <v>601</v>
      </c>
      <c r="DR70" s="80">
        <f t="shared" si="2"/>
        <v>1</v>
      </c>
    </row>
    <row r="71" spans="1:122" ht="36" customHeight="1" x14ac:dyDescent="0.25">
      <c r="A71" s="43"/>
      <c r="B71" s="44">
        <v>49</v>
      </c>
      <c r="C71" s="31" t="s">
        <v>196</v>
      </c>
      <c r="D71" s="32">
        <f t="shared" si="58"/>
        <v>19063</v>
      </c>
      <c r="E71" s="33">
        <v>18530</v>
      </c>
      <c r="F71" s="45">
        <v>1.05</v>
      </c>
      <c r="G71" s="35">
        <v>1</v>
      </c>
      <c r="H71" s="35">
        <v>1</v>
      </c>
      <c r="I71" s="32">
        <v>1.4</v>
      </c>
      <c r="J71" s="32">
        <v>1.68</v>
      </c>
      <c r="K71" s="32">
        <v>2.23</v>
      </c>
      <c r="L71" s="32">
        <v>2.57</v>
      </c>
      <c r="M71" s="36">
        <v>0</v>
      </c>
      <c r="N71" s="36">
        <f t="shared" si="389"/>
        <v>0</v>
      </c>
      <c r="O71" s="36">
        <v>0</v>
      </c>
      <c r="P71" s="36">
        <f t="shared" si="209"/>
        <v>0</v>
      </c>
      <c r="Q71" s="36"/>
      <c r="R71" s="36">
        <f t="shared" si="390"/>
        <v>0</v>
      </c>
      <c r="S71" s="36"/>
      <c r="T71" s="36">
        <f t="shared" si="391"/>
        <v>0</v>
      </c>
      <c r="U71" s="36"/>
      <c r="V71" s="36">
        <f t="shared" si="392"/>
        <v>0</v>
      </c>
      <c r="W71" s="36">
        <v>0</v>
      </c>
      <c r="X71" s="36">
        <f t="shared" si="393"/>
        <v>0</v>
      </c>
      <c r="Y71" s="36"/>
      <c r="Z71" s="36">
        <f t="shared" si="394"/>
        <v>0</v>
      </c>
      <c r="AA71" s="36"/>
      <c r="AB71" s="36">
        <f t="shared" si="395"/>
        <v>0</v>
      </c>
      <c r="AC71" s="36">
        <v>0</v>
      </c>
      <c r="AD71" s="36">
        <f t="shared" si="396"/>
        <v>0</v>
      </c>
      <c r="AE71" s="36">
        <v>6</v>
      </c>
      <c r="AF71" s="36">
        <f t="shared" si="397"/>
        <v>175627.62524999998</v>
      </c>
      <c r="AG71" s="36"/>
      <c r="AH71" s="36">
        <f t="shared" si="398"/>
        <v>0</v>
      </c>
      <c r="AI71" s="36"/>
      <c r="AJ71" s="36">
        <f t="shared" si="399"/>
        <v>0</v>
      </c>
      <c r="AK71" s="39">
        <v>0</v>
      </c>
      <c r="AL71" s="36">
        <f t="shared" si="400"/>
        <v>0</v>
      </c>
      <c r="AM71" s="40">
        <v>0</v>
      </c>
      <c r="AN71" s="36">
        <f t="shared" si="401"/>
        <v>0</v>
      </c>
      <c r="AO71" s="36"/>
      <c r="AP71" s="36">
        <f t="shared" si="402"/>
        <v>0</v>
      </c>
      <c r="AQ71" s="36">
        <v>2</v>
      </c>
      <c r="AR71" s="36">
        <f t="shared" si="403"/>
        <v>67673.484479999999</v>
      </c>
      <c r="AS71" s="36"/>
      <c r="AT71" s="36">
        <f t="shared" si="404"/>
        <v>0</v>
      </c>
      <c r="AU71" s="36"/>
      <c r="AV71" s="36">
        <f t="shared" si="405"/>
        <v>0</v>
      </c>
      <c r="AW71" s="36"/>
      <c r="AX71" s="36">
        <f t="shared" si="406"/>
        <v>0</v>
      </c>
      <c r="AY71" s="36"/>
      <c r="AZ71" s="36">
        <f t="shared" si="407"/>
        <v>0</v>
      </c>
      <c r="BA71" s="36"/>
      <c r="BB71" s="36">
        <f t="shared" si="408"/>
        <v>0</v>
      </c>
      <c r="BC71" s="36"/>
      <c r="BD71" s="36">
        <f t="shared" si="409"/>
        <v>0</v>
      </c>
      <c r="BE71" s="36"/>
      <c r="BF71" s="36">
        <f t="shared" si="410"/>
        <v>0</v>
      </c>
      <c r="BG71" s="36"/>
      <c r="BH71" s="36">
        <f t="shared" si="411"/>
        <v>0</v>
      </c>
      <c r="BI71" s="36">
        <v>0</v>
      </c>
      <c r="BJ71" s="36">
        <f t="shared" si="412"/>
        <v>0</v>
      </c>
      <c r="BK71" s="36">
        <v>2</v>
      </c>
      <c r="BL71" s="36">
        <f t="shared" si="413"/>
        <v>56394.570399999997</v>
      </c>
      <c r="BM71" s="46"/>
      <c r="BN71" s="36">
        <f t="shared" si="414"/>
        <v>0</v>
      </c>
      <c r="BO71" s="36"/>
      <c r="BP71" s="36">
        <f t="shared" si="415"/>
        <v>0</v>
      </c>
      <c r="BQ71" s="36"/>
      <c r="BR71" s="36">
        <f t="shared" si="416"/>
        <v>0</v>
      </c>
      <c r="BS71" s="36"/>
      <c r="BT71" s="36">
        <f t="shared" si="417"/>
        <v>0</v>
      </c>
      <c r="BU71" s="36"/>
      <c r="BV71" s="36">
        <f t="shared" si="418"/>
        <v>0</v>
      </c>
      <c r="BW71" s="36"/>
      <c r="BX71" s="36">
        <f t="shared" si="419"/>
        <v>0</v>
      </c>
      <c r="BY71" s="36"/>
      <c r="BZ71" s="36">
        <f t="shared" si="420"/>
        <v>0</v>
      </c>
      <c r="CA71" s="36"/>
      <c r="CB71" s="36">
        <f t="shared" si="421"/>
        <v>0</v>
      </c>
      <c r="CC71" s="36"/>
      <c r="CD71" s="36">
        <f t="shared" si="422"/>
        <v>0</v>
      </c>
      <c r="CE71" s="36"/>
      <c r="CF71" s="36">
        <f t="shared" si="423"/>
        <v>0</v>
      </c>
      <c r="CG71" s="36"/>
      <c r="CH71" s="36">
        <f t="shared" si="424"/>
        <v>0</v>
      </c>
      <c r="CI71" s="36"/>
      <c r="CJ71" s="36">
        <f t="shared" si="425"/>
        <v>0</v>
      </c>
      <c r="CK71" s="36"/>
      <c r="CL71" s="36">
        <f t="shared" si="426"/>
        <v>0</v>
      </c>
      <c r="CM71" s="36"/>
      <c r="CN71" s="36">
        <f t="shared" si="426"/>
        <v>0</v>
      </c>
      <c r="CO71" s="41"/>
      <c r="CP71" s="36">
        <f t="shared" si="427"/>
        <v>0</v>
      </c>
      <c r="CQ71" s="36"/>
      <c r="CR71" s="36">
        <f t="shared" si="428"/>
        <v>0</v>
      </c>
      <c r="CS71" s="36"/>
      <c r="CT71" s="36">
        <f t="shared" si="429"/>
        <v>0</v>
      </c>
      <c r="CU71" s="36"/>
      <c r="CV71" s="36">
        <f t="shared" si="430"/>
        <v>0</v>
      </c>
      <c r="CW71" s="36"/>
      <c r="CX71" s="36">
        <f t="shared" si="431"/>
        <v>0</v>
      </c>
      <c r="CY71" s="36"/>
      <c r="CZ71" s="36">
        <f t="shared" si="432"/>
        <v>0</v>
      </c>
      <c r="DA71" s="36"/>
      <c r="DB71" s="36">
        <f t="shared" si="433"/>
        <v>0</v>
      </c>
      <c r="DC71" s="36"/>
      <c r="DD71" s="36">
        <f t="shared" si="434"/>
        <v>0</v>
      </c>
      <c r="DE71" s="36"/>
      <c r="DF71" s="36">
        <f t="shared" si="435"/>
        <v>0</v>
      </c>
      <c r="DG71" s="36"/>
      <c r="DH71" s="36">
        <f t="shared" si="436"/>
        <v>0</v>
      </c>
      <c r="DI71" s="36"/>
      <c r="DJ71" s="36">
        <f t="shared" si="308"/>
        <v>0</v>
      </c>
      <c r="DK71" s="36"/>
      <c r="DL71" s="36">
        <f t="shared" si="361"/>
        <v>0</v>
      </c>
      <c r="DM71" s="36"/>
      <c r="DN71" s="36">
        <f t="shared" si="55"/>
        <v>0</v>
      </c>
      <c r="DO71" s="36">
        <f t="shared" si="437"/>
        <v>10</v>
      </c>
      <c r="DP71" s="36">
        <f t="shared" si="437"/>
        <v>299695.68012999999</v>
      </c>
      <c r="DQ71" s="47">
        <f t="shared" si="57"/>
        <v>10</v>
      </c>
      <c r="DR71" s="80">
        <f t="shared" si="2"/>
        <v>1</v>
      </c>
    </row>
    <row r="72" spans="1:122" ht="22.5" customHeight="1" x14ac:dyDescent="0.25">
      <c r="A72" s="43"/>
      <c r="B72" s="44">
        <v>50</v>
      </c>
      <c r="C72" s="31" t="s">
        <v>197</v>
      </c>
      <c r="D72" s="32">
        <f t="shared" si="58"/>
        <v>19063</v>
      </c>
      <c r="E72" s="33">
        <v>18530</v>
      </c>
      <c r="F72" s="45">
        <v>1.25</v>
      </c>
      <c r="G72" s="35">
        <v>1</v>
      </c>
      <c r="H72" s="35">
        <v>1</v>
      </c>
      <c r="I72" s="32">
        <v>1.4</v>
      </c>
      <c r="J72" s="32">
        <v>1.68</v>
      </c>
      <c r="K72" s="32">
        <v>2.23</v>
      </c>
      <c r="L72" s="32">
        <v>2.57</v>
      </c>
      <c r="M72" s="36">
        <v>0</v>
      </c>
      <c r="N72" s="36">
        <f t="shared" si="389"/>
        <v>0</v>
      </c>
      <c r="O72" s="36">
        <v>0</v>
      </c>
      <c r="P72" s="36">
        <f t="shared" si="209"/>
        <v>0</v>
      </c>
      <c r="Q72" s="36"/>
      <c r="R72" s="36">
        <f t="shared" si="390"/>
        <v>0</v>
      </c>
      <c r="S72" s="36"/>
      <c r="T72" s="36">
        <f t="shared" si="391"/>
        <v>0</v>
      </c>
      <c r="U72" s="36"/>
      <c r="V72" s="36">
        <f t="shared" si="392"/>
        <v>0</v>
      </c>
      <c r="W72" s="36">
        <v>0</v>
      </c>
      <c r="X72" s="36">
        <f t="shared" si="393"/>
        <v>0</v>
      </c>
      <c r="Y72" s="36"/>
      <c r="Z72" s="36">
        <f t="shared" si="394"/>
        <v>0</v>
      </c>
      <c r="AA72" s="36"/>
      <c r="AB72" s="36">
        <f t="shared" si="395"/>
        <v>0</v>
      </c>
      <c r="AC72" s="36">
        <v>0</v>
      </c>
      <c r="AD72" s="36">
        <f t="shared" si="396"/>
        <v>0</v>
      </c>
      <c r="AE72" s="36">
        <v>0</v>
      </c>
      <c r="AF72" s="36">
        <f t="shared" si="397"/>
        <v>0</v>
      </c>
      <c r="AG72" s="36"/>
      <c r="AH72" s="36">
        <f t="shared" si="398"/>
        <v>0</v>
      </c>
      <c r="AI72" s="36"/>
      <c r="AJ72" s="36">
        <f t="shared" si="399"/>
        <v>0</v>
      </c>
      <c r="AK72" s="39">
        <v>0</v>
      </c>
      <c r="AL72" s="36">
        <f t="shared" si="400"/>
        <v>0</v>
      </c>
      <c r="AM72" s="40">
        <v>0</v>
      </c>
      <c r="AN72" s="36">
        <f t="shared" si="401"/>
        <v>0</v>
      </c>
      <c r="AO72" s="36"/>
      <c r="AP72" s="36">
        <f t="shared" si="402"/>
        <v>0</v>
      </c>
      <c r="AQ72" s="36"/>
      <c r="AR72" s="36">
        <f t="shared" si="403"/>
        <v>0</v>
      </c>
      <c r="AS72" s="36"/>
      <c r="AT72" s="36">
        <f t="shared" si="404"/>
        <v>0</v>
      </c>
      <c r="AU72" s="36"/>
      <c r="AV72" s="36">
        <f t="shared" si="405"/>
        <v>0</v>
      </c>
      <c r="AW72" s="36"/>
      <c r="AX72" s="36">
        <f t="shared" si="406"/>
        <v>0</v>
      </c>
      <c r="AY72" s="36"/>
      <c r="AZ72" s="36">
        <f t="shared" si="407"/>
        <v>0</v>
      </c>
      <c r="BA72" s="36"/>
      <c r="BB72" s="36">
        <f t="shared" si="408"/>
        <v>0</v>
      </c>
      <c r="BC72" s="36"/>
      <c r="BD72" s="36">
        <f t="shared" si="409"/>
        <v>0</v>
      </c>
      <c r="BE72" s="36"/>
      <c r="BF72" s="36">
        <f t="shared" si="410"/>
        <v>0</v>
      </c>
      <c r="BG72" s="36"/>
      <c r="BH72" s="36">
        <f t="shared" si="411"/>
        <v>0</v>
      </c>
      <c r="BI72" s="36">
        <v>0</v>
      </c>
      <c r="BJ72" s="36">
        <f t="shared" si="412"/>
        <v>0</v>
      </c>
      <c r="BK72" s="36"/>
      <c r="BL72" s="36">
        <f t="shared" si="413"/>
        <v>0</v>
      </c>
      <c r="BM72" s="46"/>
      <c r="BN72" s="36">
        <f t="shared" si="414"/>
        <v>0</v>
      </c>
      <c r="BO72" s="36"/>
      <c r="BP72" s="36">
        <f t="shared" si="415"/>
        <v>0</v>
      </c>
      <c r="BQ72" s="36"/>
      <c r="BR72" s="36">
        <f t="shared" si="416"/>
        <v>0</v>
      </c>
      <c r="BS72" s="36"/>
      <c r="BT72" s="36">
        <f t="shared" si="417"/>
        <v>0</v>
      </c>
      <c r="BU72" s="36"/>
      <c r="BV72" s="36">
        <f t="shared" si="418"/>
        <v>0</v>
      </c>
      <c r="BW72" s="36"/>
      <c r="BX72" s="36">
        <f t="shared" si="419"/>
        <v>0</v>
      </c>
      <c r="BY72" s="36"/>
      <c r="BZ72" s="36">
        <f t="shared" si="420"/>
        <v>0</v>
      </c>
      <c r="CA72" s="36"/>
      <c r="CB72" s="36">
        <f t="shared" si="421"/>
        <v>0</v>
      </c>
      <c r="CC72" s="36"/>
      <c r="CD72" s="36">
        <f t="shared" si="422"/>
        <v>0</v>
      </c>
      <c r="CE72" s="36"/>
      <c r="CF72" s="36">
        <f t="shared" si="423"/>
        <v>0</v>
      </c>
      <c r="CG72" s="36"/>
      <c r="CH72" s="36">
        <f t="shared" si="424"/>
        <v>0</v>
      </c>
      <c r="CI72" s="36"/>
      <c r="CJ72" s="36">
        <f t="shared" si="425"/>
        <v>0</v>
      </c>
      <c r="CK72" s="36"/>
      <c r="CL72" s="36">
        <f t="shared" si="426"/>
        <v>0</v>
      </c>
      <c r="CM72" s="36"/>
      <c r="CN72" s="36">
        <f t="shared" si="426"/>
        <v>0</v>
      </c>
      <c r="CO72" s="41"/>
      <c r="CP72" s="36">
        <f t="shared" si="427"/>
        <v>0</v>
      </c>
      <c r="CQ72" s="36"/>
      <c r="CR72" s="36">
        <f t="shared" si="428"/>
        <v>0</v>
      </c>
      <c r="CS72" s="36"/>
      <c r="CT72" s="36">
        <f t="shared" si="429"/>
        <v>0</v>
      </c>
      <c r="CU72" s="36"/>
      <c r="CV72" s="36">
        <f t="shared" si="430"/>
        <v>0</v>
      </c>
      <c r="CW72" s="36"/>
      <c r="CX72" s="36">
        <f t="shared" si="431"/>
        <v>0</v>
      </c>
      <c r="CY72" s="36"/>
      <c r="CZ72" s="36">
        <f t="shared" si="432"/>
        <v>0</v>
      </c>
      <c r="DA72" s="36"/>
      <c r="DB72" s="36">
        <f t="shared" si="433"/>
        <v>0</v>
      </c>
      <c r="DC72" s="36"/>
      <c r="DD72" s="36">
        <f t="shared" si="434"/>
        <v>0</v>
      </c>
      <c r="DE72" s="36"/>
      <c r="DF72" s="36">
        <f t="shared" si="435"/>
        <v>0</v>
      </c>
      <c r="DG72" s="36"/>
      <c r="DH72" s="36">
        <f t="shared" si="436"/>
        <v>0</v>
      </c>
      <c r="DI72" s="36"/>
      <c r="DJ72" s="36">
        <f t="shared" si="308"/>
        <v>0</v>
      </c>
      <c r="DK72" s="36"/>
      <c r="DL72" s="36">
        <f t="shared" si="361"/>
        <v>0</v>
      </c>
      <c r="DM72" s="36"/>
      <c r="DN72" s="36">
        <f t="shared" si="55"/>
        <v>0</v>
      </c>
      <c r="DO72" s="36">
        <f t="shared" si="437"/>
        <v>0</v>
      </c>
      <c r="DP72" s="36">
        <f t="shared" si="437"/>
        <v>0</v>
      </c>
      <c r="DQ72" s="47">
        <f t="shared" si="57"/>
        <v>0</v>
      </c>
      <c r="DR72" s="80"/>
    </row>
    <row r="73" spans="1:122" ht="15.75" customHeight="1" x14ac:dyDescent="0.25">
      <c r="A73" s="43">
        <v>11</v>
      </c>
      <c r="B73" s="71"/>
      <c r="C73" s="67" t="s">
        <v>198</v>
      </c>
      <c r="D73" s="32">
        <f t="shared" si="58"/>
        <v>19063</v>
      </c>
      <c r="E73" s="33">
        <v>18530</v>
      </c>
      <c r="F73" s="72">
        <v>1.48</v>
      </c>
      <c r="G73" s="35">
        <v>1</v>
      </c>
      <c r="H73" s="35">
        <v>1</v>
      </c>
      <c r="I73" s="32">
        <v>1.4</v>
      </c>
      <c r="J73" s="32">
        <v>1.68</v>
      </c>
      <c r="K73" s="32">
        <v>2.23</v>
      </c>
      <c r="L73" s="32">
        <v>2.57</v>
      </c>
      <c r="M73" s="51">
        <f t="shared" ref="M73:BX73" si="438">SUM(M74:M77)</f>
        <v>8</v>
      </c>
      <c r="N73" s="51">
        <f t="shared" si="438"/>
        <v>378575.10331666662</v>
      </c>
      <c r="O73" s="51">
        <f t="shared" si="438"/>
        <v>0</v>
      </c>
      <c r="P73" s="51">
        <f t="shared" si="438"/>
        <v>0</v>
      </c>
      <c r="Q73" s="51">
        <f t="shared" si="438"/>
        <v>0</v>
      </c>
      <c r="R73" s="51">
        <f t="shared" si="438"/>
        <v>0</v>
      </c>
      <c r="S73" s="51">
        <f t="shared" si="438"/>
        <v>0</v>
      </c>
      <c r="T73" s="51">
        <f t="shared" si="438"/>
        <v>0</v>
      </c>
      <c r="U73" s="51">
        <f t="shared" si="438"/>
        <v>0</v>
      </c>
      <c r="V73" s="51">
        <f t="shared" si="438"/>
        <v>0</v>
      </c>
      <c r="W73" s="51">
        <f t="shared" si="438"/>
        <v>0</v>
      </c>
      <c r="X73" s="51">
        <f t="shared" si="438"/>
        <v>0</v>
      </c>
      <c r="Y73" s="51">
        <f t="shared" si="438"/>
        <v>0</v>
      </c>
      <c r="Z73" s="51">
        <f t="shared" si="438"/>
        <v>0</v>
      </c>
      <c r="AA73" s="51">
        <f t="shared" si="438"/>
        <v>0</v>
      </c>
      <c r="AB73" s="51">
        <f t="shared" si="438"/>
        <v>0</v>
      </c>
      <c r="AC73" s="51">
        <f t="shared" si="438"/>
        <v>2</v>
      </c>
      <c r="AD73" s="51">
        <f t="shared" si="438"/>
        <v>90572.562499999971</v>
      </c>
      <c r="AE73" s="51">
        <f t="shared" si="438"/>
        <v>358</v>
      </c>
      <c r="AF73" s="51">
        <f t="shared" si="438"/>
        <v>15575382.619591666</v>
      </c>
      <c r="AG73" s="51">
        <f t="shared" si="438"/>
        <v>0</v>
      </c>
      <c r="AH73" s="51">
        <f t="shared" si="438"/>
        <v>0</v>
      </c>
      <c r="AI73" s="51">
        <f t="shared" si="438"/>
        <v>0</v>
      </c>
      <c r="AJ73" s="51">
        <f t="shared" si="438"/>
        <v>0</v>
      </c>
      <c r="AK73" s="51">
        <f t="shared" si="438"/>
        <v>0</v>
      </c>
      <c r="AL73" s="51">
        <f t="shared" si="438"/>
        <v>0</v>
      </c>
      <c r="AM73" s="51">
        <f t="shared" si="438"/>
        <v>3</v>
      </c>
      <c r="AN73" s="51">
        <f t="shared" si="438"/>
        <v>218488.678464</v>
      </c>
      <c r="AO73" s="51">
        <f t="shared" si="438"/>
        <v>0</v>
      </c>
      <c r="AP73" s="51">
        <f t="shared" si="438"/>
        <v>0</v>
      </c>
      <c r="AQ73" s="51">
        <f t="shared" si="438"/>
        <v>6</v>
      </c>
      <c r="AR73" s="51">
        <f t="shared" si="438"/>
        <v>291962.74732799997</v>
      </c>
      <c r="AS73" s="51">
        <f t="shared" si="438"/>
        <v>0</v>
      </c>
      <c r="AT73" s="51">
        <f t="shared" si="438"/>
        <v>0</v>
      </c>
      <c r="AU73" s="51">
        <f t="shared" si="438"/>
        <v>0</v>
      </c>
      <c r="AV73" s="51">
        <f t="shared" si="438"/>
        <v>0</v>
      </c>
      <c r="AW73" s="51">
        <f t="shared" si="438"/>
        <v>0</v>
      </c>
      <c r="AX73" s="51">
        <f t="shared" si="438"/>
        <v>0</v>
      </c>
      <c r="AY73" s="51">
        <f t="shared" si="438"/>
        <v>0</v>
      </c>
      <c r="AZ73" s="51">
        <f t="shared" si="438"/>
        <v>0</v>
      </c>
      <c r="BA73" s="51">
        <f t="shared" si="438"/>
        <v>0</v>
      </c>
      <c r="BB73" s="51">
        <f t="shared" si="438"/>
        <v>0</v>
      </c>
      <c r="BC73" s="51">
        <f t="shared" si="438"/>
        <v>0</v>
      </c>
      <c r="BD73" s="51">
        <f t="shared" si="438"/>
        <v>0</v>
      </c>
      <c r="BE73" s="51">
        <f t="shared" si="438"/>
        <v>0</v>
      </c>
      <c r="BF73" s="51">
        <f t="shared" si="438"/>
        <v>0</v>
      </c>
      <c r="BG73" s="51">
        <f t="shared" si="438"/>
        <v>0</v>
      </c>
      <c r="BH73" s="51">
        <f t="shared" si="438"/>
        <v>0</v>
      </c>
      <c r="BI73" s="51">
        <f t="shared" si="438"/>
        <v>0</v>
      </c>
      <c r="BJ73" s="51">
        <f t="shared" si="438"/>
        <v>0</v>
      </c>
      <c r="BK73" s="51">
        <f t="shared" si="438"/>
        <v>0</v>
      </c>
      <c r="BL73" s="51">
        <f t="shared" si="438"/>
        <v>0</v>
      </c>
      <c r="BM73" s="51">
        <f t="shared" si="438"/>
        <v>0</v>
      </c>
      <c r="BN73" s="51">
        <f t="shared" si="438"/>
        <v>0</v>
      </c>
      <c r="BO73" s="51">
        <f t="shared" si="438"/>
        <v>15</v>
      </c>
      <c r="BP73" s="51">
        <f t="shared" si="438"/>
        <v>932336.63144999999</v>
      </c>
      <c r="BQ73" s="51">
        <f t="shared" si="438"/>
        <v>0</v>
      </c>
      <c r="BR73" s="51">
        <f t="shared" si="438"/>
        <v>0</v>
      </c>
      <c r="BS73" s="51">
        <f t="shared" si="438"/>
        <v>0</v>
      </c>
      <c r="BT73" s="51">
        <f t="shared" si="438"/>
        <v>0</v>
      </c>
      <c r="BU73" s="51">
        <f t="shared" si="438"/>
        <v>0</v>
      </c>
      <c r="BV73" s="51">
        <f t="shared" si="438"/>
        <v>0</v>
      </c>
      <c r="BW73" s="51">
        <f t="shared" si="438"/>
        <v>0</v>
      </c>
      <c r="BX73" s="51">
        <f t="shared" si="438"/>
        <v>0</v>
      </c>
      <c r="BY73" s="51">
        <f t="shared" ref="BY73:DQ73" si="439">SUM(BY74:BY77)</f>
        <v>0</v>
      </c>
      <c r="BZ73" s="51">
        <f t="shared" si="439"/>
        <v>0</v>
      </c>
      <c r="CA73" s="51">
        <f t="shared" si="439"/>
        <v>0</v>
      </c>
      <c r="CB73" s="51">
        <f t="shared" si="439"/>
        <v>0</v>
      </c>
      <c r="CC73" s="51">
        <f t="shared" si="439"/>
        <v>0</v>
      </c>
      <c r="CD73" s="51">
        <f t="shared" si="439"/>
        <v>0</v>
      </c>
      <c r="CE73" s="51">
        <f t="shared" si="439"/>
        <v>0</v>
      </c>
      <c r="CF73" s="51">
        <f t="shared" si="439"/>
        <v>0</v>
      </c>
      <c r="CG73" s="51">
        <f t="shared" si="439"/>
        <v>0</v>
      </c>
      <c r="CH73" s="51">
        <f t="shared" si="439"/>
        <v>0</v>
      </c>
      <c r="CI73" s="51">
        <f t="shared" si="439"/>
        <v>0</v>
      </c>
      <c r="CJ73" s="51">
        <f t="shared" si="439"/>
        <v>0</v>
      </c>
      <c r="CK73" s="51">
        <f t="shared" si="439"/>
        <v>2</v>
      </c>
      <c r="CL73" s="51">
        <f t="shared" si="439"/>
        <v>96474.632953999986</v>
      </c>
      <c r="CM73" s="51">
        <f t="shared" si="439"/>
        <v>8</v>
      </c>
      <c r="CN73" s="51">
        <f t="shared" si="439"/>
        <v>443617.80103199993</v>
      </c>
      <c r="CO73" s="59">
        <f t="shared" si="439"/>
        <v>2</v>
      </c>
      <c r="CP73" s="51">
        <f t="shared" si="439"/>
        <v>81877.596499999971</v>
      </c>
      <c r="CQ73" s="51">
        <f t="shared" si="439"/>
        <v>4</v>
      </c>
      <c r="CR73" s="51">
        <f t="shared" si="439"/>
        <v>216799.23210399997</v>
      </c>
      <c r="CS73" s="51">
        <f t="shared" si="439"/>
        <v>0</v>
      </c>
      <c r="CT73" s="51">
        <f t="shared" si="439"/>
        <v>0</v>
      </c>
      <c r="CU73" s="51">
        <f t="shared" si="439"/>
        <v>0</v>
      </c>
      <c r="CV73" s="51">
        <f t="shared" si="439"/>
        <v>0</v>
      </c>
      <c r="CW73" s="51">
        <f t="shared" si="439"/>
        <v>0</v>
      </c>
      <c r="CX73" s="51">
        <f t="shared" si="439"/>
        <v>0</v>
      </c>
      <c r="CY73" s="51">
        <f t="shared" si="439"/>
        <v>15</v>
      </c>
      <c r="CZ73" s="51">
        <f t="shared" si="439"/>
        <v>814508.33971499989</v>
      </c>
      <c r="DA73" s="51">
        <f t="shared" si="439"/>
        <v>2</v>
      </c>
      <c r="DB73" s="51">
        <f t="shared" si="439"/>
        <v>89590.703416666642</v>
      </c>
      <c r="DC73" s="51">
        <f t="shared" si="439"/>
        <v>0</v>
      </c>
      <c r="DD73" s="51">
        <f t="shared" si="439"/>
        <v>0</v>
      </c>
      <c r="DE73" s="51">
        <f t="shared" si="439"/>
        <v>0</v>
      </c>
      <c r="DF73" s="51">
        <f t="shared" si="439"/>
        <v>0</v>
      </c>
      <c r="DG73" s="51">
        <f t="shared" si="439"/>
        <v>0</v>
      </c>
      <c r="DH73" s="51">
        <f t="shared" si="439"/>
        <v>0</v>
      </c>
      <c r="DI73" s="51">
        <f t="shared" si="439"/>
        <v>0</v>
      </c>
      <c r="DJ73" s="51">
        <f t="shared" si="439"/>
        <v>0</v>
      </c>
      <c r="DK73" s="51">
        <f t="shared" si="439"/>
        <v>0</v>
      </c>
      <c r="DL73" s="51">
        <f t="shared" si="439"/>
        <v>0</v>
      </c>
      <c r="DM73" s="51">
        <f t="shared" si="439"/>
        <v>0</v>
      </c>
      <c r="DN73" s="51">
        <f t="shared" si="439"/>
        <v>0</v>
      </c>
      <c r="DO73" s="51">
        <f t="shared" si="439"/>
        <v>425</v>
      </c>
      <c r="DP73" s="51">
        <f t="shared" si="439"/>
        <v>19230186.648371998</v>
      </c>
      <c r="DQ73" s="51">
        <f t="shared" si="439"/>
        <v>425</v>
      </c>
      <c r="DR73" s="70">
        <f t="shared" si="2"/>
        <v>1</v>
      </c>
    </row>
    <row r="74" spans="1:122" ht="15.75" customHeight="1" x14ac:dyDescent="0.25">
      <c r="A74" s="43"/>
      <c r="B74" s="44">
        <v>51</v>
      </c>
      <c r="C74" s="31" t="s">
        <v>199</v>
      </c>
      <c r="D74" s="32">
        <f t="shared" si="58"/>
        <v>19063</v>
      </c>
      <c r="E74" s="33">
        <v>18530</v>
      </c>
      <c r="F74" s="45">
        <v>1.51</v>
      </c>
      <c r="G74" s="35">
        <v>1</v>
      </c>
      <c r="H74" s="73">
        <v>1</v>
      </c>
      <c r="I74" s="32">
        <v>1.4</v>
      </c>
      <c r="J74" s="32">
        <v>1.68</v>
      </c>
      <c r="K74" s="32">
        <v>2.23</v>
      </c>
      <c r="L74" s="32">
        <v>2.57</v>
      </c>
      <c r="M74" s="36">
        <v>6</v>
      </c>
      <c r="N74" s="36">
        <f t="shared" ref="N74:N77" si="440">(M74/12*5*$D74*$F74*$G74*$I74*N$11)+(M74/12*7*$E74*$F74*$H74*$I74*N$12)</f>
        <v>252569.25154999999</v>
      </c>
      <c r="O74" s="36">
        <v>0</v>
      </c>
      <c r="P74" s="36">
        <f t="shared" si="209"/>
        <v>0</v>
      </c>
      <c r="Q74" s="36">
        <v>0</v>
      </c>
      <c r="R74" s="36">
        <f t="shared" ref="R74:R77" si="441">(Q74/12*5*$D74*$F74*$G74*$I74*R$11)+(Q74/12*7*$E74*$F74*$H74*$I74*R$12)</f>
        <v>0</v>
      </c>
      <c r="S74" s="36"/>
      <c r="T74" s="36">
        <f t="shared" ref="T74:T77" si="442">(S74/12*5*$D74*$F74*$G74*$I74*T$11)+(S74/12*7*$E74*$F74*$H74*$I74*T$12)</f>
        <v>0</v>
      </c>
      <c r="U74" s="36">
        <v>0</v>
      </c>
      <c r="V74" s="36">
        <f t="shared" ref="V74:V77" si="443">(U74/12*5*$D74*$F74*$G74*$I74*V$11)+(U74/12*7*$E74*$F74*$H74*$I74*V$12)</f>
        <v>0</v>
      </c>
      <c r="W74" s="36">
        <v>0</v>
      </c>
      <c r="X74" s="36">
        <f t="shared" ref="X74:X77" si="444">(W74/12*5*$D74*$F74*$G74*$I74*X$11)+(W74/12*7*$E74*$F74*$H74*$I74*X$12)</f>
        <v>0</v>
      </c>
      <c r="Y74" s="36">
        <v>0</v>
      </c>
      <c r="Z74" s="36">
        <f t="shared" ref="Z74:Z77" si="445">(Y74/12*5*$D74*$F74*$G74*$I74*Z$11)+(Y74/12*7*$E74*$F74*$H74*$I74*Z$12)</f>
        <v>0</v>
      </c>
      <c r="AA74" s="36">
        <v>0</v>
      </c>
      <c r="AB74" s="36">
        <f t="shared" ref="AB74:AB77" si="446">(AA74/12*5*$D74*$F74*$G74*$I74*AB$11)+(AA74/12*7*$E74*$F74*$H74*$I74*AB$12)</f>
        <v>0</v>
      </c>
      <c r="AC74" s="36">
        <v>0</v>
      </c>
      <c r="AD74" s="36">
        <f t="shared" ref="AD74:AD77" si="447">(AC74/12*5*$D74*$F74*$G74*$I74*AD$11)+(AC74/12*7*$E74*$F74*$H74*$I74*AD$12)</f>
        <v>0</v>
      </c>
      <c r="AE74" s="36">
        <v>231</v>
      </c>
      <c r="AF74" s="36">
        <f t="shared" ref="AF74:AF77" si="448">(AE74/12*5*$D74*$F74*$G74*$I74*AF$11)+(AE74/12*7*$E74*$F74*$H74*$I74*AF$12)</f>
        <v>9723916.1846750006</v>
      </c>
      <c r="AG74" s="36"/>
      <c r="AH74" s="36">
        <f t="shared" ref="AH74:AH77" si="449">(AG74/12*5*$D74*$F74*$G74*$I74*AH$11)+(AG74/12*7*$E74*$F74*$H74*$I74*AH$12)</f>
        <v>0</v>
      </c>
      <c r="AI74" s="36"/>
      <c r="AJ74" s="36">
        <f t="shared" ref="AJ74:AJ77" si="450">(AI74/12*5*$D74*$F74*$G74*$I74*AJ$11)+(AI74/12*7*$E74*$F74*$H74*$I74*AJ$12)</f>
        <v>0</v>
      </c>
      <c r="AK74" s="39">
        <v>0</v>
      </c>
      <c r="AL74" s="36">
        <f t="shared" ref="AL74:AL77" si="451">(AK74/12*5*$D74*$F74*$G74*$I74*AL$11)+(AK74/12*7*$E74*$F74*$H74*$I74*AL$12)</f>
        <v>0</v>
      </c>
      <c r="AM74" s="40"/>
      <c r="AN74" s="36">
        <f t="shared" ref="AN74:AN77" si="452">(AM74/12*5*$D74*$F74*$G74*$J74*AN$11)+(AM74/12*7*$E74*$F74*$H74*$J74*AN$12)</f>
        <v>0</v>
      </c>
      <c r="AO74" s="36">
        <v>0</v>
      </c>
      <c r="AP74" s="36">
        <f t="shared" ref="AP74:AP77" si="453">(AO74/12*5*$D74*$F74*$G74*$J74*AP$11)+(AO74/12*7*$E74*$F74*$H74*$J74*AP$12)</f>
        <v>0</v>
      </c>
      <c r="AQ74" s="36">
        <v>6</v>
      </c>
      <c r="AR74" s="36">
        <f t="shared" ref="AR74:AR77" si="454">(AQ74/12*5*$D74*$F74*$G74*$J74*AR$11)+(AQ74/12*7*$E74*$F74*$H74*$J74*AR$12)</f>
        <v>291962.74732799997</v>
      </c>
      <c r="AS74" s="36">
        <v>0</v>
      </c>
      <c r="AT74" s="36">
        <f t="shared" ref="AT74:AT77" si="455">(AS74/12*5*$D74*$F74*$G74*$J74*AT$11)+(AS74/12*7*$E74*$F74*$H74*$J74*AT$12)</f>
        <v>0</v>
      </c>
      <c r="AU74" s="36"/>
      <c r="AV74" s="36">
        <f t="shared" ref="AV74:AV77" si="456">(AU74/12*5*$D74*$F74*$G74*$I74*AV$11)+(AU74/12*7*$E74*$F74*$H74*$I74*AV$12)</f>
        <v>0</v>
      </c>
      <c r="AW74" s="36"/>
      <c r="AX74" s="36">
        <f t="shared" ref="AX74:AX77" si="457">(AW74/12*5*$D74*$F74*$G74*$I74*AX$11)+(AW74/12*7*$E74*$F74*$H74*$I74*AX$12)</f>
        <v>0</v>
      </c>
      <c r="AY74" s="36">
        <v>0</v>
      </c>
      <c r="AZ74" s="36">
        <f t="shared" ref="AZ74:AZ77" si="458">(AY74/12*5*$D74*$F74*$G74*$J74*AZ$11)+(AY74/12*7*$E74*$F74*$H74*$J74*AZ$12)</f>
        <v>0</v>
      </c>
      <c r="BA74" s="36">
        <v>0</v>
      </c>
      <c r="BB74" s="36">
        <f t="shared" ref="BB74:BB77" si="459">(BA74/12*5*$D74*$F74*$G74*$I74*BB$11)+(BA74/12*7*$E74*$F74*$H74*$I74*BB$12)</f>
        <v>0</v>
      </c>
      <c r="BC74" s="36">
        <v>0</v>
      </c>
      <c r="BD74" s="36">
        <f t="shared" ref="BD74:BD77" si="460">(BC74/12*5*$D74*$F74*$G74*$I74*BD$11)+(BC74/12*7*$E74*$F74*$H74*$I74*BD$12)</f>
        <v>0</v>
      </c>
      <c r="BE74" s="36">
        <v>0</v>
      </c>
      <c r="BF74" s="36">
        <f t="shared" ref="BF74:BF77" si="461">(BE74/12*5*$D74*$F74*$G74*$I74*BF$11)+(BE74/12*7*$E74*$F74*$H74*$I74*BF$12)</f>
        <v>0</v>
      </c>
      <c r="BG74" s="36">
        <v>0</v>
      </c>
      <c r="BH74" s="36">
        <f t="shared" ref="BH74:BH77" si="462">(BG74/12*5*$D74*$F74*$G74*$J74*BH$11)+(BG74/12*7*$E74*$F74*$H74*$J74*BH$12)</f>
        <v>0</v>
      </c>
      <c r="BI74" s="36"/>
      <c r="BJ74" s="36">
        <f t="shared" ref="BJ74:BJ77" si="463">(BI74/12*5*$D74*$F74*$G74*$I74*BJ$11)+(BI74/12*7*$E74*$F74*$H74*$I74*BJ$12)</f>
        <v>0</v>
      </c>
      <c r="BK74" s="36">
        <v>0</v>
      </c>
      <c r="BL74" s="36">
        <f t="shared" ref="BL74:BL77" si="464">(BK74/12*5*$D74*$F74*$G74*$I74*BL$11)+(BK74/12*7*$E74*$F74*$H74*$I74*BL$12)</f>
        <v>0</v>
      </c>
      <c r="BM74" s="46">
        <v>0</v>
      </c>
      <c r="BN74" s="36">
        <f t="shared" ref="BN74:BN77" si="465">(BM74/12*5*$D74*$F74*$G74*$J74*BN$11)+(BM74/12*7*$E74*$F74*$H74*$J74*BN$12)</f>
        <v>0</v>
      </c>
      <c r="BO74" s="36">
        <v>9</v>
      </c>
      <c r="BP74" s="36">
        <f t="shared" ref="BP74:BP77" si="466">(BO74/12*5*$D74*$F74*$G74*$J74*BP$11)+(BO74/12*7*$E74*$F74*$H74*$J74*BP$12)</f>
        <v>483789.79845</v>
      </c>
      <c r="BQ74" s="36">
        <v>0</v>
      </c>
      <c r="BR74" s="36">
        <f t="shared" ref="BR74:BR77" si="467">(BQ74/12*5*$D74*$F74*$G74*$I74*BR$11)+(BQ74/12*7*$E74*$F74*$H74*$I74*BR$12)</f>
        <v>0</v>
      </c>
      <c r="BS74" s="36">
        <v>0</v>
      </c>
      <c r="BT74" s="36">
        <f t="shared" ref="BT74:BT77" si="468">(BS74/12*5*$D74*$F74*$G74*$I74*BT$11)+(BS74/12*7*$E74*$F74*$H74*$I74*BT$12)</f>
        <v>0</v>
      </c>
      <c r="BU74" s="36">
        <v>0</v>
      </c>
      <c r="BV74" s="36">
        <f t="shared" ref="BV74:BV77" si="469">(BU74/12*5*$D74*$F74*$G74*$J74*BV$11)+(BU74/12*7*$E74*$F74*$H74*$J74*BV$12)</f>
        <v>0</v>
      </c>
      <c r="BW74" s="36"/>
      <c r="BX74" s="36">
        <f t="shared" ref="BX74:BX77" si="470">(BW74/12*5*$D74*$F74*$G74*$J74*BX$11)+(BW74/12*7*$E74*$F74*$H74*$J74*BX$12)</f>
        <v>0</v>
      </c>
      <c r="BY74" s="36">
        <v>0</v>
      </c>
      <c r="BZ74" s="36">
        <f t="shared" ref="BZ74:BZ77" si="471">(BY74/12*5*$D74*$F74*$G74*$I74*BZ$11)+(BY74/12*7*$E74*$F74*$H74*$I74*BZ$12)</f>
        <v>0</v>
      </c>
      <c r="CA74" s="36">
        <v>0</v>
      </c>
      <c r="CB74" s="36">
        <f t="shared" ref="CB74:CB77" si="472">(CA74/12*5*$D74*$F74*$G74*$J74*CB$11)+(CA74/12*7*$E74*$F74*$H74*$J74*CB$12)</f>
        <v>0</v>
      </c>
      <c r="CC74" s="36">
        <v>0</v>
      </c>
      <c r="CD74" s="36">
        <f t="shared" ref="CD74:CD77" si="473">(CC74/12*5*$D74*$F74*$G74*$I74*CD$11)+(CC74/12*7*$E74*$F74*$H74*$I74*CD$12)</f>
        <v>0</v>
      </c>
      <c r="CE74" s="36"/>
      <c r="CF74" s="36">
        <f t="shared" ref="CF74:CF77" si="474">(CE74/12*5*$D74*$F74*$G74*$I74*CF$11)+(CE74/12*7*$E74*$F74*$H74*$I74*CF$12)</f>
        <v>0</v>
      </c>
      <c r="CG74" s="36"/>
      <c r="CH74" s="36">
        <f t="shared" ref="CH74:CH77" si="475">(CG74/12*5*$D74*$F74*$G74*$I74*CH$11)+(CG74/12*7*$E74*$F74*$H74*$I74*CH$12)</f>
        <v>0</v>
      </c>
      <c r="CI74" s="36"/>
      <c r="CJ74" s="36">
        <f t="shared" ref="CJ74:CJ77" si="476">(CI74/12*5*$D74*$F74*$G74*$I74*CJ$11)+(CI74/12*7*$E74*$F74*$H74*$I74*CJ$12)</f>
        <v>0</v>
      </c>
      <c r="CK74" s="36">
        <v>2</v>
      </c>
      <c r="CL74" s="36">
        <f t="shared" ref="CL74:CN77" si="477">(CK74/12*5*$D74*$F74*$G74*$J74*CL$11)+(CK74/12*7*$E74*$F74*$H74*$J74*CL$12)</f>
        <v>96474.632953999986</v>
      </c>
      <c r="CM74" s="36">
        <v>8</v>
      </c>
      <c r="CN74" s="36">
        <f t="shared" si="477"/>
        <v>443617.80103199993</v>
      </c>
      <c r="CO74" s="41"/>
      <c r="CP74" s="36">
        <f t="shared" ref="CP74:CP77" si="478">(CO74/12*5*$D74*$F74*$G74*$I74*CP$11)+(CO74/12*7*$E74*$F74*$H74*$I74*CP$12)</f>
        <v>0</v>
      </c>
      <c r="CQ74" s="36">
        <v>4</v>
      </c>
      <c r="CR74" s="36">
        <f t="shared" ref="CR74:CR77" si="479">(CQ74/12*5*$D74*$F74*$G74*$J74*CR$11)+(CQ74/12*7*$E74*$F74*$H74*$J74*CR$12)</f>
        <v>216799.23210399997</v>
      </c>
      <c r="CS74" s="36"/>
      <c r="CT74" s="36">
        <f t="shared" ref="CT74:CT77" si="480">(CS74/12*5*$D74*$F74*$G74*$J74*CT$11)+(CS74/12*7*$E74*$F74*$H74*$J74*CT$12)</f>
        <v>0</v>
      </c>
      <c r="CU74" s="36"/>
      <c r="CV74" s="36">
        <f t="shared" ref="CV74:CV77" si="481">(CU74/12*5*$D74*$F74*$G74*$J74*CV$11)+(CU74/12*7*$E74*$F74*$H74*$J74*CV$12)</f>
        <v>0</v>
      </c>
      <c r="CW74" s="36"/>
      <c r="CX74" s="36">
        <f t="shared" ref="CX74:CX77" si="482">(CW74/12*5*$D74*$F74*$G74*$J74*CX$11)+(CW74/12*7*$E74*$F74*$H74*$J74*CX$12)</f>
        <v>0</v>
      </c>
      <c r="CY74" s="36">
        <v>15</v>
      </c>
      <c r="CZ74" s="36">
        <f t="shared" ref="CZ74:CZ77" si="483">(CY74/12*5*$D74*$F74*$G74*$J74*CZ$11)+(CY74/12*7*$E74*$F74*$H74*$J74*CZ$12)</f>
        <v>814508.33971499989</v>
      </c>
      <c r="DA74" s="36">
        <v>2</v>
      </c>
      <c r="DB74" s="36">
        <f t="shared" ref="DB74:DB77" si="484">(DA74/12*5*$D74*$F74*$G74*$I74*DB$11)+(DA74/12*7*$E74*$F74*$H74*$I74*DB$12)</f>
        <v>89590.703416666642</v>
      </c>
      <c r="DC74" s="36"/>
      <c r="DD74" s="36">
        <f t="shared" ref="DD74:DD77" si="485">(DC74/12*5*$D74*$F74*$G74*$I74*DD$11)+(DC74/12*7*$E74*$F74*$H74*$I74*DD$12)</f>
        <v>0</v>
      </c>
      <c r="DE74" s="36"/>
      <c r="DF74" s="36">
        <f t="shared" ref="DF74:DF77" si="486">(DE74/12*5*$D74*$F74*$G74*$J74*DF$11)+(DE74/12*7*$E74*$F74*$H74*$J74*DF$12)</f>
        <v>0</v>
      </c>
      <c r="DG74" s="36"/>
      <c r="DH74" s="36">
        <f t="shared" ref="DH74:DH77" si="487">(DG74/12*5*$D74*$F74*$G74*$J74*DH$11)+(DG74/12*7*$E74*$F74*$H74*$J74*DH$12)</f>
        <v>0</v>
      </c>
      <c r="DI74" s="36"/>
      <c r="DJ74" s="36">
        <f t="shared" si="308"/>
        <v>0</v>
      </c>
      <c r="DK74" s="36"/>
      <c r="DL74" s="36">
        <f>(DK74/12*5*$D74*$F74*$G74*$L74*DL$11)+(DK74/12*7*$E74*$F74*$H74*$L74*DL$12)</f>
        <v>0</v>
      </c>
      <c r="DM74" s="36"/>
      <c r="DN74" s="36">
        <f t="shared" si="55"/>
        <v>0</v>
      </c>
      <c r="DO74" s="36">
        <f t="shared" ref="DO74:DP77" si="488">SUM(M74,O74,Q74,S74,U74,W74,Y74,AA74,AC74,AE74,AG74,AI74,AK74,AM74,AO74,AQ74,AS74,AU74,AW74,AY74,BA74,BC74,BE74,BG74,BI74,BK74,BM74,BO74,BQ74,BS74,BU74,BW74,BY74,CA74,CC74,CE74,CG74,CI74,CK74,CM74,CO74,CQ74,CS74,CU74,CW74,CY74,DA74,DC74,DE74,DG74,DI74,DK74,DM74)</f>
        <v>283</v>
      </c>
      <c r="DP74" s="36">
        <f t="shared" si="488"/>
        <v>12413228.691224666</v>
      </c>
      <c r="DQ74" s="47">
        <f t="shared" si="57"/>
        <v>283</v>
      </c>
      <c r="DR74" s="80">
        <f t="shared" si="2"/>
        <v>1</v>
      </c>
    </row>
    <row r="75" spans="1:122" ht="22.5" customHeight="1" x14ac:dyDescent="0.25">
      <c r="A75" s="43"/>
      <c r="B75" s="44">
        <v>52</v>
      </c>
      <c r="C75" s="31" t="s">
        <v>200</v>
      </c>
      <c r="D75" s="32">
        <f t="shared" si="58"/>
        <v>19063</v>
      </c>
      <c r="E75" s="33">
        <v>18530</v>
      </c>
      <c r="F75" s="45">
        <v>2.2599999999999998</v>
      </c>
      <c r="G75" s="35">
        <v>1</v>
      </c>
      <c r="H75" s="73">
        <v>1</v>
      </c>
      <c r="I75" s="32">
        <v>1.4</v>
      </c>
      <c r="J75" s="32">
        <v>1.68</v>
      </c>
      <c r="K75" s="32">
        <v>2.23</v>
      </c>
      <c r="L75" s="32">
        <v>2.57</v>
      </c>
      <c r="M75" s="36">
        <v>2</v>
      </c>
      <c r="N75" s="36">
        <f t="shared" si="440"/>
        <v>126005.85176666663</v>
      </c>
      <c r="O75" s="36">
        <v>0</v>
      </c>
      <c r="P75" s="36">
        <f t="shared" si="209"/>
        <v>0</v>
      </c>
      <c r="Q75" s="36"/>
      <c r="R75" s="36">
        <f t="shared" si="441"/>
        <v>0</v>
      </c>
      <c r="S75" s="36"/>
      <c r="T75" s="36">
        <f t="shared" si="442"/>
        <v>0</v>
      </c>
      <c r="U75" s="36"/>
      <c r="V75" s="36">
        <f t="shared" si="443"/>
        <v>0</v>
      </c>
      <c r="W75" s="36">
        <v>0</v>
      </c>
      <c r="X75" s="36">
        <f t="shared" si="444"/>
        <v>0</v>
      </c>
      <c r="Y75" s="36"/>
      <c r="Z75" s="36">
        <f t="shared" si="445"/>
        <v>0</v>
      </c>
      <c r="AA75" s="36"/>
      <c r="AB75" s="36">
        <f t="shared" si="446"/>
        <v>0</v>
      </c>
      <c r="AC75" s="36">
        <v>0</v>
      </c>
      <c r="AD75" s="36">
        <f t="shared" si="447"/>
        <v>0</v>
      </c>
      <c r="AE75" s="36">
        <v>23</v>
      </c>
      <c r="AF75" s="36">
        <f t="shared" si="448"/>
        <v>1449067.2953166664</v>
      </c>
      <c r="AG75" s="36"/>
      <c r="AH75" s="36">
        <f t="shared" si="449"/>
        <v>0</v>
      </c>
      <c r="AI75" s="36"/>
      <c r="AJ75" s="36">
        <f t="shared" si="450"/>
        <v>0</v>
      </c>
      <c r="AK75" s="39">
        <v>0</v>
      </c>
      <c r="AL75" s="36">
        <f t="shared" si="451"/>
        <v>0</v>
      </c>
      <c r="AM75" s="40">
        <v>3</v>
      </c>
      <c r="AN75" s="36">
        <f t="shared" si="452"/>
        <v>218488.678464</v>
      </c>
      <c r="AO75" s="36"/>
      <c r="AP75" s="36">
        <f t="shared" si="453"/>
        <v>0</v>
      </c>
      <c r="AQ75" s="36"/>
      <c r="AR75" s="36">
        <f t="shared" si="454"/>
        <v>0</v>
      </c>
      <c r="AS75" s="36"/>
      <c r="AT75" s="36">
        <f t="shared" si="455"/>
        <v>0</v>
      </c>
      <c r="AU75" s="36"/>
      <c r="AV75" s="36">
        <f t="shared" si="456"/>
        <v>0</v>
      </c>
      <c r="AW75" s="36"/>
      <c r="AX75" s="36">
        <f t="shared" si="457"/>
        <v>0</v>
      </c>
      <c r="AY75" s="36"/>
      <c r="AZ75" s="36">
        <f t="shared" si="458"/>
        <v>0</v>
      </c>
      <c r="BA75" s="36"/>
      <c r="BB75" s="36">
        <f t="shared" si="459"/>
        <v>0</v>
      </c>
      <c r="BC75" s="36"/>
      <c r="BD75" s="36">
        <f t="shared" si="460"/>
        <v>0</v>
      </c>
      <c r="BE75" s="36"/>
      <c r="BF75" s="36">
        <f t="shared" si="461"/>
        <v>0</v>
      </c>
      <c r="BG75" s="36"/>
      <c r="BH75" s="36">
        <f t="shared" si="462"/>
        <v>0</v>
      </c>
      <c r="BI75" s="36">
        <v>0</v>
      </c>
      <c r="BJ75" s="36">
        <f t="shared" si="463"/>
        <v>0</v>
      </c>
      <c r="BK75" s="36"/>
      <c r="BL75" s="36">
        <f t="shared" si="464"/>
        <v>0</v>
      </c>
      <c r="BM75" s="46"/>
      <c r="BN75" s="36">
        <f t="shared" si="465"/>
        <v>0</v>
      </c>
      <c r="BO75" s="36">
        <v>0</v>
      </c>
      <c r="BP75" s="36">
        <f t="shared" si="466"/>
        <v>0</v>
      </c>
      <c r="BQ75" s="36"/>
      <c r="BR75" s="36">
        <f t="shared" si="467"/>
        <v>0</v>
      </c>
      <c r="BS75" s="36"/>
      <c r="BT75" s="36">
        <f t="shared" si="468"/>
        <v>0</v>
      </c>
      <c r="BU75" s="36"/>
      <c r="BV75" s="36">
        <f t="shared" si="469"/>
        <v>0</v>
      </c>
      <c r="BW75" s="36"/>
      <c r="BX75" s="36">
        <f t="shared" si="470"/>
        <v>0</v>
      </c>
      <c r="BY75" s="36"/>
      <c r="BZ75" s="36">
        <f t="shared" si="471"/>
        <v>0</v>
      </c>
      <c r="CA75" s="36"/>
      <c r="CB75" s="36">
        <f t="shared" si="472"/>
        <v>0</v>
      </c>
      <c r="CC75" s="36"/>
      <c r="CD75" s="36">
        <f t="shared" si="473"/>
        <v>0</v>
      </c>
      <c r="CE75" s="36"/>
      <c r="CF75" s="36">
        <f t="shared" si="474"/>
        <v>0</v>
      </c>
      <c r="CG75" s="36"/>
      <c r="CH75" s="36">
        <f t="shared" si="475"/>
        <v>0</v>
      </c>
      <c r="CI75" s="36"/>
      <c r="CJ75" s="36">
        <f t="shared" si="476"/>
        <v>0</v>
      </c>
      <c r="CK75" s="36"/>
      <c r="CL75" s="36">
        <f t="shared" si="477"/>
        <v>0</v>
      </c>
      <c r="CM75" s="36"/>
      <c r="CN75" s="36">
        <f t="shared" si="477"/>
        <v>0</v>
      </c>
      <c r="CO75" s="41"/>
      <c r="CP75" s="36">
        <f t="shared" si="478"/>
        <v>0</v>
      </c>
      <c r="CQ75" s="36"/>
      <c r="CR75" s="36">
        <f t="shared" si="479"/>
        <v>0</v>
      </c>
      <c r="CS75" s="36"/>
      <c r="CT75" s="36">
        <f t="shared" si="480"/>
        <v>0</v>
      </c>
      <c r="CU75" s="36"/>
      <c r="CV75" s="36">
        <f t="shared" si="481"/>
        <v>0</v>
      </c>
      <c r="CW75" s="36"/>
      <c r="CX75" s="36">
        <f t="shared" si="482"/>
        <v>0</v>
      </c>
      <c r="CY75" s="36"/>
      <c r="CZ75" s="36">
        <f t="shared" si="483"/>
        <v>0</v>
      </c>
      <c r="DA75" s="36"/>
      <c r="DB75" s="36">
        <f t="shared" si="484"/>
        <v>0</v>
      </c>
      <c r="DC75" s="36"/>
      <c r="DD75" s="36">
        <f t="shared" si="485"/>
        <v>0</v>
      </c>
      <c r="DE75" s="36"/>
      <c r="DF75" s="36">
        <f t="shared" si="486"/>
        <v>0</v>
      </c>
      <c r="DG75" s="36"/>
      <c r="DH75" s="36">
        <f t="shared" si="487"/>
        <v>0</v>
      </c>
      <c r="DI75" s="36"/>
      <c r="DJ75" s="36">
        <f t="shared" si="308"/>
        <v>0</v>
      </c>
      <c r="DK75" s="36"/>
      <c r="DL75" s="36">
        <f t="shared" ref="DL75:DL77" si="489">(DK75/12*5*$D75*$F75*$G75*$L75*DL$11)+(DK75/12*7*$E75*$F75*$H75*$L75*DL$12)</f>
        <v>0</v>
      </c>
      <c r="DM75" s="36"/>
      <c r="DN75" s="36">
        <f t="shared" si="55"/>
        <v>0</v>
      </c>
      <c r="DO75" s="36">
        <f t="shared" si="488"/>
        <v>28</v>
      </c>
      <c r="DP75" s="36">
        <f t="shared" si="488"/>
        <v>1793561.8255473329</v>
      </c>
      <c r="DQ75" s="47">
        <f t="shared" si="57"/>
        <v>28</v>
      </c>
      <c r="DR75" s="80">
        <f t="shared" si="2"/>
        <v>1</v>
      </c>
    </row>
    <row r="76" spans="1:122" ht="30" customHeight="1" x14ac:dyDescent="0.25">
      <c r="A76" s="43"/>
      <c r="B76" s="44">
        <v>53</v>
      </c>
      <c r="C76" s="31" t="s">
        <v>201</v>
      </c>
      <c r="D76" s="32">
        <f t="shared" si="58"/>
        <v>19063</v>
      </c>
      <c r="E76" s="33">
        <v>18530</v>
      </c>
      <c r="F76" s="45">
        <v>1.38</v>
      </c>
      <c r="G76" s="35">
        <v>1</v>
      </c>
      <c r="H76" s="73">
        <v>1</v>
      </c>
      <c r="I76" s="32">
        <v>1.4</v>
      </c>
      <c r="J76" s="32">
        <v>1.68</v>
      </c>
      <c r="K76" s="32">
        <v>2.23</v>
      </c>
      <c r="L76" s="32">
        <v>2.57</v>
      </c>
      <c r="M76" s="36">
        <v>0</v>
      </c>
      <c r="N76" s="36">
        <f t="shared" si="440"/>
        <v>0</v>
      </c>
      <c r="O76" s="36">
        <v>0</v>
      </c>
      <c r="P76" s="36">
        <f t="shared" si="209"/>
        <v>0</v>
      </c>
      <c r="Q76" s="36"/>
      <c r="R76" s="36">
        <f t="shared" si="441"/>
        <v>0</v>
      </c>
      <c r="S76" s="36"/>
      <c r="T76" s="36">
        <f t="shared" si="442"/>
        <v>0</v>
      </c>
      <c r="U76" s="36"/>
      <c r="V76" s="36">
        <f t="shared" si="443"/>
        <v>0</v>
      </c>
      <c r="W76" s="36">
        <v>0</v>
      </c>
      <c r="X76" s="36">
        <f t="shared" si="444"/>
        <v>0</v>
      </c>
      <c r="Y76" s="36"/>
      <c r="Z76" s="36">
        <f t="shared" si="445"/>
        <v>0</v>
      </c>
      <c r="AA76" s="36"/>
      <c r="AB76" s="36">
        <f t="shared" si="446"/>
        <v>0</v>
      </c>
      <c r="AC76" s="36">
        <v>2</v>
      </c>
      <c r="AD76" s="36">
        <f t="shared" si="447"/>
        <v>90572.562499999971</v>
      </c>
      <c r="AE76" s="36">
        <v>94</v>
      </c>
      <c r="AF76" s="36">
        <f t="shared" si="448"/>
        <v>3616256.4360999996</v>
      </c>
      <c r="AG76" s="36"/>
      <c r="AH76" s="36">
        <f t="shared" si="449"/>
        <v>0</v>
      </c>
      <c r="AI76" s="36"/>
      <c r="AJ76" s="36">
        <f t="shared" si="450"/>
        <v>0</v>
      </c>
      <c r="AK76" s="39">
        <v>0</v>
      </c>
      <c r="AL76" s="36">
        <f t="shared" si="451"/>
        <v>0</v>
      </c>
      <c r="AM76" s="40"/>
      <c r="AN76" s="36">
        <f t="shared" si="452"/>
        <v>0</v>
      </c>
      <c r="AO76" s="36"/>
      <c r="AP76" s="36">
        <f t="shared" si="453"/>
        <v>0</v>
      </c>
      <c r="AQ76" s="36"/>
      <c r="AR76" s="36">
        <f t="shared" si="454"/>
        <v>0</v>
      </c>
      <c r="AS76" s="36"/>
      <c r="AT76" s="36">
        <f t="shared" si="455"/>
        <v>0</v>
      </c>
      <c r="AU76" s="36"/>
      <c r="AV76" s="36">
        <f t="shared" si="456"/>
        <v>0</v>
      </c>
      <c r="AW76" s="36"/>
      <c r="AX76" s="36">
        <f t="shared" si="457"/>
        <v>0</v>
      </c>
      <c r="AY76" s="36"/>
      <c r="AZ76" s="36">
        <f t="shared" si="458"/>
        <v>0</v>
      </c>
      <c r="BA76" s="36"/>
      <c r="BB76" s="36">
        <f t="shared" si="459"/>
        <v>0</v>
      </c>
      <c r="BC76" s="36"/>
      <c r="BD76" s="36">
        <f t="shared" si="460"/>
        <v>0</v>
      </c>
      <c r="BE76" s="36"/>
      <c r="BF76" s="36">
        <f t="shared" si="461"/>
        <v>0</v>
      </c>
      <c r="BG76" s="36"/>
      <c r="BH76" s="36">
        <f t="shared" si="462"/>
        <v>0</v>
      </c>
      <c r="BI76" s="36">
        <v>0</v>
      </c>
      <c r="BJ76" s="36">
        <f t="shared" si="463"/>
        <v>0</v>
      </c>
      <c r="BK76" s="36"/>
      <c r="BL76" s="36">
        <f t="shared" si="464"/>
        <v>0</v>
      </c>
      <c r="BM76" s="46"/>
      <c r="BN76" s="36">
        <f t="shared" si="465"/>
        <v>0</v>
      </c>
      <c r="BO76" s="36">
        <v>3</v>
      </c>
      <c r="BP76" s="36">
        <f t="shared" si="466"/>
        <v>147379.67369999998</v>
      </c>
      <c r="BQ76" s="36"/>
      <c r="BR76" s="36">
        <f t="shared" si="467"/>
        <v>0</v>
      </c>
      <c r="BS76" s="36"/>
      <c r="BT76" s="36">
        <f t="shared" si="468"/>
        <v>0</v>
      </c>
      <c r="BU76" s="36"/>
      <c r="BV76" s="36">
        <f t="shared" si="469"/>
        <v>0</v>
      </c>
      <c r="BW76" s="36"/>
      <c r="BX76" s="36">
        <f t="shared" si="470"/>
        <v>0</v>
      </c>
      <c r="BY76" s="36"/>
      <c r="BZ76" s="36">
        <f t="shared" si="471"/>
        <v>0</v>
      </c>
      <c r="CA76" s="36"/>
      <c r="CB76" s="36">
        <f t="shared" si="472"/>
        <v>0</v>
      </c>
      <c r="CC76" s="36"/>
      <c r="CD76" s="36">
        <f t="shared" si="473"/>
        <v>0</v>
      </c>
      <c r="CE76" s="36"/>
      <c r="CF76" s="36">
        <f t="shared" si="474"/>
        <v>0</v>
      </c>
      <c r="CG76" s="36"/>
      <c r="CH76" s="36">
        <f t="shared" si="475"/>
        <v>0</v>
      </c>
      <c r="CI76" s="36"/>
      <c r="CJ76" s="36">
        <f t="shared" si="476"/>
        <v>0</v>
      </c>
      <c r="CK76" s="36"/>
      <c r="CL76" s="36">
        <f t="shared" si="477"/>
        <v>0</v>
      </c>
      <c r="CM76" s="36"/>
      <c r="CN76" s="36">
        <f t="shared" si="477"/>
        <v>0</v>
      </c>
      <c r="CO76" s="41">
        <v>2</v>
      </c>
      <c r="CP76" s="36">
        <f t="shared" si="478"/>
        <v>81877.596499999971</v>
      </c>
      <c r="CQ76" s="36"/>
      <c r="CR76" s="36">
        <f t="shared" si="479"/>
        <v>0</v>
      </c>
      <c r="CS76" s="36"/>
      <c r="CT76" s="36">
        <f t="shared" si="480"/>
        <v>0</v>
      </c>
      <c r="CU76" s="36"/>
      <c r="CV76" s="36">
        <f t="shared" si="481"/>
        <v>0</v>
      </c>
      <c r="CW76" s="36"/>
      <c r="CX76" s="36">
        <f t="shared" si="482"/>
        <v>0</v>
      </c>
      <c r="CY76" s="36"/>
      <c r="CZ76" s="36">
        <f t="shared" si="483"/>
        <v>0</v>
      </c>
      <c r="DA76" s="36"/>
      <c r="DB76" s="36">
        <f t="shared" si="484"/>
        <v>0</v>
      </c>
      <c r="DC76" s="36"/>
      <c r="DD76" s="36">
        <f t="shared" si="485"/>
        <v>0</v>
      </c>
      <c r="DE76" s="36"/>
      <c r="DF76" s="36">
        <f t="shared" si="486"/>
        <v>0</v>
      </c>
      <c r="DG76" s="36"/>
      <c r="DH76" s="36">
        <f t="shared" si="487"/>
        <v>0</v>
      </c>
      <c r="DI76" s="36"/>
      <c r="DJ76" s="36">
        <f t="shared" si="308"/>
        <v>0</v>
      </c>
      <c r="DK76" s="36"/>
      <c r="DL76" s="36">
        <f t="shared" si="489"/>
        <v>0</v>
      </c>
      <c r="DM76" s="36"/>
      <c r="DN76" s="36">
        <f t="shared" si="55"/>
        <v>0</v>
      </c>
      <c r="DO76" s="36">
        <f t="shared" si="488"/>
        <v>101</v>
      </c>
      <c r="DP76" s="36">
        <f t="shared" si="488"/>
        <v>3936086.2687999997</v>
      </c>
      <c r="DQ76" s="47">
        <f t="shared" si="57"/>
        <v>101</v>
      </c>
      <c r="DR76" s="80">
        <f t="shared" si="2"/>
        <v>1</v>
      </c>
    </row>
    <row r="77" spans="1:122" ht="30" customHeight="1" x14ac:dyDescent="0.25">
      <c r="A77" s="43"/>
      <c r="B77" s="44">
        <v>54</v>
      </c>
      <c r="C77" s="31" t="s">
        <v>202</v>
      </c>
      <c r="D77" s="32">
        <f t="shared" si="58"/>
        <v>19063</v>
      </c>
      <c r="E77" s="33">
        <v>18530</v>
      </c>
      <c r="F77" s="45">
        <v>2.82</v>
      </c>
      <c r="G77" s="35">
        <v>1</v>
      </c>
      <c r="H77" s="73">
        <v>1</v>
      </c>
      <c r="I77" s="32">
        <v>1.4</v>
      </c>
      <c r="J77" s="32">
        <v>1.68</v>
      </c>
      <c r="K77" s="32">
        <v>2.23</v>
      </c>
      <c r="L77" s="32">
        <v>2.57</v>
      </c>
      <c r="M77" s="36">
        <v>0</v>
      </c>
      <c r="N77" s="36">
        <f t="shared" si="440"/>
        <v>0</v>
      </c>
      <c r="O77" s="36">
        <v>0</v>
      </c>
      <c r="P77" s="36">
        <f t="shared" si="209"/>
        <v>0</v>
      </c>
      <c r="Q77" s="36"/>
      <c r="R77" s="36">
        <f t="shared" si="441"/>
        <v>0</v>
      </c>
      <c r="S77" s="36"/>
      <c r="T77" s="36">
        <f t="shared" si="442"/>
        <v>0</v>
      </c>
      <c r="U77" s="36"/>
      <c r="V77" s="36">
        <f t="shared" si="443"/>
        <v>0</v>
      </c>
      <c r="W77" s="36">
        <v>0</v>
      </c>
      <c r="X77" s="36">
        <f t="shared" si="444"/>
        <v>0</v>
      </c>
      <c r="Y77" s="36"/>
      <c r="Z77" s="36">
        <f t="shared" si="445"/>
        <v>0</v>
      </c>
      <c r="AA77" s="36"/>
      <c r="AB77" s="36">
        <f t="shared" si="446"/>
        <v>0</v>
      </c>
      <c r="AC77" s="36">
        <v>0</v>
      </c>
      <c r="AD77" s="36">
        <f t="shared" si="447"/>
        <v>0</v>
      </c>
      <c r="AE77" s="36">
        <v>10</v>
      </c>
      <c r="AF77" s="36">
        <f t="shared" si="448"/>
        <v>786142.70349999995</v>
      </c>
      <c r="AG77" s="36"/>
      <c r="AH77" s="36">
        <f t="shared" si="449"/>
        <v>0</v>
      </c>
      <c r="AI77" s="36"/>
      <c r="AJ77" s="36">
        <f t="shared" si="450"/>
        <v>0</v>
      </c>
      <c r="AK77" s="39">
        <v>0</v>
      </c>
      <c r="AL77" s="36">
        <f t="shared" si="451"/>
        <v>0</v>
      </c>
      <c r="AM77" s="40">
        <v>0</v>
      </c>
      <c r="AN77" s="36">
        <f t="shared" si="452"/>
        <v>0</v>
      </c>
      <c r="AO77" s="36"/>
      <c r="AP77" s="36">
        <f t="shared" si="453"/>
        <v>0</v>
      </c>
      <c r="AQ77" s="36"/>
      <c r="AR77" s="36">
        <f t="shared" si="454"/>
        <v>0</v>
      </c>
      <c r="AS77" s="36"/>
      <c r="AT77" s="36">
        <f t="shared" si="455"/>
        <v>0</v>
      </c>
      <c r="AU77" s="36"/>
      <c r="AV77" s="36">
        <f t="shared" si="456"/>
        <v>0</v>
      </c>
      <c r="AW77" s="36"/>
      <c r="AX77" s="36">
        <f t="shared" si="457"/>
        <v>0</v>
      </c>
      <c r="AY77" s="36"/>
      <c r="AZ77" s="36">
        <f t="shared" si="458"/>
        <v>0</v>
      </c>
      <c r="BA77" s="36"/>
      <c r="BB77" s="36">
        <f t="shared" si="459"/>
        <v>0</v>
      </c>
      <c r="BC77" s="36"/>
      <c r="BD77" s="36">
        <f t="shared" si="460"/>
        <v>0</v>
      </c>
      <c r="BE77" s="36"/>
      <c r="BF77" s="36">
        <f t="shared" si="461"/>
        <v>0</v>
      </c>
      <c r="BG77" s="36"/>
      <c r="BH77" s="36">
        <f t="shared" si="462"/>
        <v>0</v>
      </c>
      <c r="BI77" s="36">
        <v>0</v>
      </c>
      <c r="BJ77" s="36">
        <f t="shared" si="463"/>
        <v>0</v>
      </c>
      <c r="BK77" s="36"/>
      <c r="BL77" s="36">
        <f t="shared" si="464"/>
        <v>0</v>
      </c>
      <c r="BM77" s="46"/>
      <c r="BN77" s="36">
        <f t="shared" si="465"/>
        <v>0</v>
      </c>
      <c r="BO77" s="36">
        <v>3</v>
      </c>
      <c r="BP77" s="36">
        <f t="shared" si="466"/>
        <v>301167.15929999994</v>
      </c>
      <c r="BQ77" s="36"/>
      <c r="BR77" s="36">
        <f t="shared" si="467"/>
        <v>0</v>
      </c>
      <c r="BS77" s="36"/>
      <c r="BT77" s="36">
        <f t="shared" si="468"/>
        <v>0</v>
      </c>
      <c r="BU77" s="36"/>
      <c r="BV77" s="36">
        <f t="shared" si="469"/>
        <v>0</v>
      </c>
      <c r="BW77" s="36"/>
      <c r="BX77" s="36">
        <f t="shared" si="470"/>
        <v>0</v>
      </c>
      <c r="BY77" s="36"/>
      <c r="BZ77" s="36">
        <f t="shared" si="471"/>
        <v>0</v>
      </c>
      <c r="CA77" s="36"/>
      <c r="CB77" s="36">
        <f t="shared" si="472"/>
        <v>0</v>
      </c>
      <c r="CC77" s="36"/>
      <c r="CD77" s="36">
        <f t="shared" si="473"/>
        <v>0</v>
      </c>
      <c r="CE77" s="36"/>
      <c r="CF77" s="36">
        <f t="shared" si="474"/>
        <v>0</v>
      </c>
      <c r="CG77" s="36"/>
      <c r="CH77" s="36">
        <f t="shared" si="475"/>
        <v>0</v>
      </c>
      <c r="CI77" s="36"/>
      <c r="CJ77" s="36">
        <f t="shared" si="476"/>
        <v>0</v>
      </c>
      <c r="CK77" s="36"/>
      <c r="CL77" s="36">
        <f t="shared" si="477"/>
        <v>0</v>
      </c>
      <c r="CM77" s="36"/>
      <c r="CN77" s="36">
        <f t="shared" si="477"/>
        <v>0</v>
      </c>
      <c r="CO77" s="41"/>
      <c r="CP77" s="36">
        <f t="shared" si="478"/>
        <v>0</v>
      </c>
      <c r="CQ77" s="36"/>
      <c r="CR77" s="36">
        <f t="shared" si="479"/>
        <v>0</v>
      </c>
      <c r="CS77" s="36"/>
      <c r="CT77" s="36">
        <f t="shared" si="480"/>
        <v>0</v>
      </c>
      <c r="CU77" s="36"/>
      <c r="CV77" s="36">
        <f t="shared" si="481"/>
        <v>0</v>
      </c>
      <c r="CW77" s="36"/>
      <c r="CX77" s="36">
        <f t="shared" si="482"/>
        <v>0</v>
      </c>
      <c r="CY77" s="36"/>
      <c r="CZ77" s="36">
        <f t="shared" si="483"/>
        <v>0</v>
      </c>
      <c r="DA77" s="36"/>
      <c r="DB77" s="36">
        <f t="shared" si="484"/>
        <v>0</v>
      </c>
      <c r="DC77" s="36"/>
      <c r="DD77" s="36">
        <f t="shared" si="485"/>
        <v>0</v>
      </c>
      <c r="DE77" s="36"/>
      <c r="DF77" s="36">
        <f t="shared" si="486"/>
        <v>0</v>
      </c>
      <c r="DG77" s="36"/>
      <c r="DH77" s="36">
        <f t="shared" si="487"/>
        <v>0</v>
      </c>
      <c r="DI77" s="36"/>
      <c r="DJ77" s="36">
        <f t="shared" si="308"/>
        <v>0</v>
      </c>
      <c r="DK77" s="36"/>
      <c r="DL77" s="36">
        <f t="shared" si="489"/>
        <v>0</v>
      </c>
      <c r="DM77" s="36"/>
      <c r="DN77" s="36">
        <f t="shared" si="55"/>
        <v>0</v>
      </c>
      <c r="DO77" s="36">
        <f t="shared" si="488"/>
        <v>13</v>
      </c>
      <c r="DP77" s="36">
        <f t="shared" si="488"/>
        <v>1087309.8627999998</v>
      </c>
      <c r="DQ77" s="47">
        <f t="shared" si="57"/>
        <v>13</v>
      </c>
      <c r="DR77" s="80">
        <f t="shared" si="2"/>
        <v>1</v>
      </c>
    </row>
    <row r="78" spans="1:122" ht="15.75" customHeight="1" x14ac:dyDescent="0.25">
      <c r="A78" s="43">
        <v>12</v>
      </c>
      <c r="B78" s="71"/>
      <c r="C78" s="67" t="s">
        <v>203</v>
      </c>
      <c r="D78" s="32">
        <f t="shared" si="58"/>
        <v>19063</v>
      </c>
      <c r="E78" s="33">
        <v>18530</v>
      </c>
      <c r="F78" s="72">
        <v>0.65</v>
      </c>
      <c r="G78" s="35">
        <v>1</v>
      </c>
      <c r="H78" s="35">
        <v>1</v>
      </c>
      <c r="I78" s="32">
        <v>1.4</v>
      </c>
      <c r="J78" s="32">
        <v>1.68</v>
      </c>
      <c r="K78" s="32">
        <v>2.23</v>
      </c>
      <c r="L78" s="32">
        <v>2.57</v>
      </c>
      <c r="M78" s="51">
        <f t="shared" ref="M78:BX78" si="490">SUM(M79:M90)</f>
        <v>150</v>
      </c>
      <c r="N78" s="51">
        <f t="shared" si="490"/>
        <v>2731985.2816666672</v>
      </c>
      <c r="O78" s="51">
        <f t="shared" si="490"/>
        <v>0</v>
      </c>
      <c r="P78" s="51">
        <f t="shared" si="490"/>
        <v>0</v>
      </c>
      <c r="Q78" s="51">
        <f t="shared" si="490"/>
        <v>0</v>
      </c>
      <c r="R78" s="51">
        <f t="shared" si="490"/>
        <v>0</v>
      </c>
      <c r="S78" s="51">
        <f t="shared" si="490"/>
        <v>0</v>
      </c>
      <c r="T78" s="51">
        <f t="shared" si="490"/>
        <v>0</v>
      </c>
      <c r="U78" s="51">
        <f t="shared" si="490"/>
        <v>0</v>
      </c>
      <c r="V78" s="51">
        <f t="shared" si="490"/>
        <v>0</v>
      </c>
      <c r="W78" s="51">
        <f t="shared" si="490"/>
        <v>27</v>
      </c>
      <c r="X78" s="51">
        <f t="shared" si="490"/>
        <v>1059062.4576583335</v>
      </c>
      <c r="Y78" s="51">
        <f t="shared" si="490"/>
        <v>0</v>
      </c>
      <c r="Z78" s="51">
        <f t="shared" si="490"/>
        <v>0</v>
      </c>
      <c r="AA78" s="51">
        <f t="shared" si="490"/>
        <v>0</v>
      </c>
      <c r="AB78" s="51">
        <f t="shared" si="490"/>
        <v>0</v>
      </c>
      <c r="AC78" s="51">
        <f t="shared" si="490"/>
        <v>0</v>
      </c>
      <c r="AD78" s="51">
        <f t="shared" si="490"/>
        <v>0</v>
      </c>
      <c r="AE78" s="51">
        <f t="shared" si="490"/>
        <v>3691</v>
      </c>
      <c r="AF78" s="51">
        <f t="shared" si="490"/>
        <v>65438574.394141667</v>
      </c>
      <c r="AG78" s="51">
        <f t="shared" si="490"/>
        <v>2</v>
      </c>
      <c r="AH78" s="51">
        <f t="shared" si="490"/>
        <v>16617.178083333332</v>
      </c>
      <c r="AI78" s="51">
        <f t="shared" si="490"/>
        <v>0</v>
      </c>
      <c r="AJ78" s="51">
        <f t="shared" si="490"/>
        <v>0</v>
      </c>
      <c r="AK78" s="51">
        <f t="shared" si="490"/>
        <v>382</v>
      </c>
      <c r="AL78" s="51">
        <f t="shared" si="490"/>
        <v>4523755.3819791665</v>
      </c>
      <c r="AM78" s="51">
        <f t="shared" si="490"/>
        <v>3780</v>
      </c>
      <c r="AN78" s="51">
        <f t="shared" si="490"/>
        <v>86605625.145311996</v>
      </c>
      <c r="AO78" s="51">
        <f t="shared" si="490"/>
        <v>0</v>
      </c>
      <c r="AP78" s="51">
        <f t="shared" si="490"/>
        <v>0</v>
      </c>
      <c r="AQ78" s="51">
        <f t="shared" si="490"/>
        <v>20</v>
      </c>
      <c r="AR78" s="51">
        <f t="shared" si="490"/>
        <v>1413731.3162560002</v>
      </c>
      <c r="AS78" s="51">
        <f t="shared" si="490"/>
        <v>0</v>
      </c>
      <c r="AT78" s="51">
        <f t="shared" si="490"/>
        <v>0</v>
      </c>
      <c r="AU78" s="51">
        <f t="shared" si="490"/>
        <v>0</v>
      </c>
      <c r="AV78" s="51">
        <f t="shared" si="490"/>
        <v>0</v>
      </c>
      <c r="AW78" s="51">
        <f t="shared" si="490"/>
        <v>0</v>
      </c>
      <c r="AX78" s="51">
        <f t="shared" si="490"/>
        <v>0</v>
      </c>
      <c r="AY78" s="51">
        <f t="shared" si="490"/>
        <v>81</v>
      </c>
      <c r="AZ78" s="51">
        <f t="shared" si="490"/>
        <v>1194595.393075</v>
      </c>
      <c r="BA78" s="51">
        <f t="shared" si="490"/>
        <v>0</v>
      </c>
      <c r="BB78" s="51">
        <f t="shared" si="490"/>
        <v>0</v>
      </c>
      <c r="BC78" s="51">
        <f t="shared" si="490"/>
        <v>0</v>
      </c>
      <c r="BD78" s="51">
        <f t="shared" si="490"/>
        <v>0</v>
      </c>
      <c r="BE78" s="51">
        <f t="shared" si="490"/>
        <v>0</v>
      </c>
      <c r="BF78" s="51">
        <f t="shared" si="490"/>
        <v>0</v>
      </c>
      <c r="BG78" s="51">
        <f t="shared" si="490"/>
        <v>0</v>
      </c>
      <c r="BH78" s="51">
        <f t="shared" si="490"/>
        <v>0</v>
      </c>
      <c r="BI78" s="51">
        <f t="shared" si="490"/>
        <v>1878</v>
      </c>
      <c r="BJ78" s="51">
        <f t="shared" si="490"/>
        <v>38373843.166312493</v>
      </c>
      <c r="BK78" s="51">
        <f t="shared" si="490"/>
        <v>41</v>
      </c>
      <c r="BL78" s="51">
        <f t="shared" si="490"/>
        <v>1685392.0182399999</v>
      </c>
      <c r="BM78" s="51">
        <f t="shared" si="490"/>
        <v>299</v>
      </c>
      <c r="BN78" s="51">
        <f t="shared" si="490"/>
        <v>4837182.8550499994</v>
      </c>
      <c r="BO78" s="51">
        <f t="shared" si="490"/>
        <v>24</v>
      </c>
      <c r="BP78" s="51">
        <f t="shared" si="490"/>
        <v>427187.45999999996</v>
      </c>
      <c r="BQ78" s="51">
        <f t="shared" si="490"/>
        <v>0</v>
      </c>
      <c r="BR78" s="51">
        <f t="shared" si="490"/>
        <v>0</v>
      </c>
      <c r="BS78" s="51">
        <f t="shared" si="490"/>
        <v>7</v>
      </c>
      <c r="BT78" s="51">
        <f t="shared" si="490"/>
        <v>48497.012958333333</v>
      </c>
      <c r="BU78" s="51">
        <f t="shared" si="490"/>
        <v>0</v>
      </c>
      <c r="BV78" s="51">
        <f t="shared" si="490"/>
        <v>0</v>
      </c>
      <c r="BW78" s="51">
        <f t="shared" si="490"/>
        <v>0</v>
      </c>
      <c r="BX78" s="51">
        <f t="shared" si="490"/>
        <v>0</v>
      </c>
      <c r="BY78" s="51">
        <f t="shared" ref="BY78:DQ78" si="491">SUM(BY79:BY90)</f>
        <v>129</v>
      </c>
      <c r="BZ78" s="51">
        <f t="shared" si="491"/>
        <v>1913443.8312499998</v>
      </c>
      <c r="CA78" s="51">
        <f t="shared" si="491"/>
        <v>420</v>
      </c>
      <c r="CB78" s="51">
        <f t="shared" si="491"/>
        <v>7633477.6199500002</v>
      </c>
      <c r="CC78" s="51">
        <f t="shared" si="491"/>
        <v>0</v>
      </c>
      <c r="CD78" s="51">
        <f t="shared" si="491"/>
        <v>0</v>
      </c>
      <c r="CE78" s="51">
        <f t="shared" si="491"/>
        <v>5</v>
      </c>
      <c r="CF78" s="51">
        <f t="shared" si="491"/>
        <v>125696.33970833334</v>
      </c>
      <c r="CG78" s="51">
        <f t="shared" si="491"/>
        <v>20</v>
      </c>
      <c r="CH78" s="51">
        <f t="shared" si="491"/>
        <v>487543.44047499995</v>
      </c>
      <c r="CI78" s="51">
        <f t="shared" si="491"/>
        <v>435</v>
      </c>
      <c r="CJ78" s="51">
        <f t="shared" si="491"/>
        <v>7694132.6211458333</v>
      </c>
      <c r="CK78" s="51">
        <f t="shared" si="491"/>
        <v>899</v>
      </c>
      <c r="CL78" s="51">
        <f t="shared" si="491"/>
        <v>18709689.744536001</v>
      </c>
      <c r="CM78" s="51">
        <f t="shared" si="491"/>
        <v>631</v>
      </c>
      <c r="CN78" s="51">
        <f t="shared" si="491"/>
        <v>13904920.876055997</v>
      </c>
      <c r="CO78" s="59">
        <f t="shared" si="491"/>
        <v>321</v>
      </c>
      <c r="CP78" s="51">
        <f t="shared" si="491"/>
        <v>5959858.3829166647</v>
      </c>
      <c r="CQ78" s="51">
        <f t="shared" si="491"/>
        <v>151</v>
      </c>
      <c r="CR78" s="51">
        <f t="shared" si="491"/>
        <v>2911714.1901119999</v>
      </c>
      <c r="CS78" s="51">
        <f t="shared" si="491"/>
        <v>97</v>
      </c>
      <c r="CT78" s="51">
        <f t="shared" si="491"/>
        <v>1496461.35583</v>
      </c>
      <c r="CU78" s="51">
        <f t="shared" si="491"/>
        <v>477</v>
      </c>
      <c r="CV78" s="51">
        <f t="shared" si="491"/>
        <v>9019286.3878109977</v>
      </c>
      <c r="CW78" s="51">
        <f t="shared" si="491"/>
        <v>372</v>
      </c>
      <c r="CX78" s="51">
        <f t="shared" si="491"/>
        <v>9010448.8799779993</v>
      </c>
      <c r="CY78" s="51">
        <f t="shared" si="491"/>
        <v>774</v>
      </c>
      <c r="CZ78" s="51">
        <f t="shared" si="491"/>
        <v>15280032.610521</v>
      </c>
      <c r="DA78" s="51">
        <f t="shared" si="491"/>
        <v>725</v>
      </c>
      <c r="DB78" s="51">
        <f t="shared" si="491"/>
        <v>13862826.392916664</v>
      </c>
      <c r="DC78" s="51">
        <f t="shared" si="491"/>
        <v>3</v>
      </c>
      <c r="DD78" s="51">
        <f t="shared" si="491"/>
        <v>149375.67515499998</v>
      </c>
      <c r="DE78" s="51">
        <f t="shared" si="491"/>
        <v>88</v>
      </c>
      <c r="DF78" s="51">
        <f t="shared" si="491"/>
        <v>3525202.9764</v>
      </c>
      <c r="DG78" s="51">
        <f t="shared" si="491"/>
        <v>357</v>
      </c>
      <c r="DH78" s="51">
        <f t="shared" si="491"/>
        <v>7261185.4841400003</v>
      </c>
      <c r="DI78" s="51">
        <f t="shared" si="491"/>
        <v>62</v>
      </c>
      <c r="DJ78" s="51">
        <f t="shared" si="491"/>
        <v>1785906.8451250002</v>
      </c>
      <c r="DK78" s="51">
        <f t="shared" si="491"/>
        <v>300</v>
      </c>
      <c r="DL78" s="51">
        <f t="shared" si="491"/>
        <v>9168704.8796466663</v>
      </c>
      <c r="DM78" s="51">
        <f t="shared" si="491"/>
        <v>0</v>
      </c>
      <c r="DN78" s="51">
        <f t="shared" si="491"/>
        <v>0</v>
      </c>
      <c r="DO78" s="51">
        <f t="shared" si="491"/>
        <v>16648</v>
      </c>
      <c r="DP78" s="51">
        <f t="shared" si="491"/>
        <v>338255957.59440613</v>
      </c>
      <c r="DQ78" s="51">
        <f t="shared" si="491"/>
        <v>16648</v>
      </c>
      <c r="DR78" s="70">
        <f t="shared" si="2"/>
        <v>1</v>
      </c>
    </row>
    <row r="79" spans="1:122" ht="15.75" customHeight="1" x14ac:dyDescent="0.25">
      <c r="A79" s="43"/>
      <c r="B79" s="44">
        <v>55</v>
      </c>
      <c r="C79" s="31" t="s">
        <v>204</v>
      </c>
      <c r="D79" s="32">
        <f t="shared" si="58"/>
        <v>19063</v>
      </c>
      <c r="E79" s="33">
        <v>18530</v>
      </c>
      <c r="F79" s="45">
        <v>0.57999999999999996</v>
      </c>
      <c r="G79" s="35">
        <v>1</v>
      </c>
      <c r="H79" s="35">
        <v>1</v>
      </c>
      <c r="I79" s="32">
        <v>1.4</v>
      </c>
      <c r="J79" s="32">
        <v>1.68</v>
      </c>
      <c r="K79" s="32">
        <v>2.23</v>
      </c>
      <c r="L79" s="32">
        <v>2.57</v>
      </c>
      <c r="M79" s="36">
        <v>0</v>
      </c>
      <c r="N79" s="36">
        <f t="shared" si="209"/>
        <v>0</v>
      </c>
      <c r="O79" s="36">
        <v>0</v>
      </c>
      <c r="P79" s="36">
        <f t="shared" si="209"/>
        <v>0</v>
      </c>
      <c r="Q79" s="36">
        <v>0</v>
      </c>
      <c r="R79" s="36">
        <f t="shared" ref="R79:R90" si="492">(Q79/12*5*$D79*$F79*$G79*$I79*R$11)+(Q79/12*7*$E79*$F79*$H79*$I79*R$12)</f>
        <v>0</v>
      </c>
      <c r="S79" s="36"/>
      <c r="T79" s="36">
        <f t="shared" ref="T79:T90" si="493">(S79/12*5*$D79*$F79*$G79*$I79*T$11)+(S79/12*7*$E79*$F79*$H79*$I79*T$12)</f>
        <v>0</v>
      </c>
      <c r="U79" s="36">
        <v>0</v>
      </c>
      <c r="V79" s="36">
        <f t="shared" ref="V79:V90" si="494">(U79/12*5*$D79*$F79*$G79*$I79*V$11)+(U79/12*7*$E79*$F79*$H79*$I79*V$12)</f>
        <v>0</v>
      </c>
      <c r="W79" s="36">
        <v>0</v>
      </c>
      <c r="X79" s="36">
        <f t="shared" ref="X79:X90" si="495">(W79/12*5*$D79*$F79*$G79*$I79*X$11)+(W79/12*7*$E79*$F79*$H79*$I79*X$12)</f>
        <v>0</v>
      </c>
      <c r="Y79" s="36">
        <v>0</v>
      </c>
      <c r="Z79" s="36">
        <f t="shared" ref="Z79:Z90" si="496">(Y79/12*5*$D79*$F79*$G79*$I79*Z$11)+(Y79/12*7*$E79*$F79*$H79*$I79*Z$12)</f>
        <v>0</v>
      </c>
      <c r="AA79" s="36">
        <v>0</v>
      </c>
      <c r="AB79" s="36">
        <f t="shared" ref="AB79:AB90" si="497">(AA79/12*5*$D79*$F79*$G79*$I79*AB$11)+(AA79/12*7*$E79*$F79*$H79*$I79*AB$12)</f>
        <v>0</v>
      </c>
      <c r="AC79" s="36">
        <v>0</v>
      </c>
      <c r="AD79" s="36">
        <f t="shared" ref="AD79:AD90" si="498">(AC79/12*5*$D79*$F79*$G79*$I79*AD$11)+(AC79/12*7*$E79*$F79*$H79*$I79*AD$12)</f>
        <v>0</v>
      </c>
      <c r="AE79" s="36">
        <v>0</v>
      </c>
      <c r="AF79" s="36">
        <f t="shared" ref="AF79:AF90" si="499">(AE79/12*5*$D79*$F79*$G79*$I79*AF$11)+(AE79/12*7*$E79*$F79*$H79*$I79*AF$12)</f>
        <v>0</v>
      </c>
      <c r="AG79" s="36">
        <v>0</v>
      </c>
      <c r="AH79" s="36">
        <f t="shared" ref="AH79:AH90" si="500">(AG79/12*5*$D79*$F79*$G79*$I79*AH$11)+(AG79/12*7*$E79*$F79*$H79*$I79*AH$12)</f>
        <v>0</v>
      </c>
      <c r="AI79" s="36"/>
      <c r="AJ79" s="36">
        <f t="shared" ref="AJ79:AJ90" si="501">(AI79/12*5*$D79*$F79*$G79*$I79*AJ$11)+(AI79/12*7*$E79*$F79*$H79*$I79*AJ$12)</f>
        <v>0</v>
      </c>
      <c r="AK79" s="39">
        <v>0</v>
      </c>
      <c r="AL79" s="36">
        <f t="shared" ref="AL79:AL90" si="502">(AK79/12*5*$D79*$F79*$G79*$I79*AL$11)+(AK79/12*7*$E79*$F79*$H79*$I79*AL$12)</f>
        <v>0</v>
      </c>
      <c r="AM79" s="40">
        <v>480</v>
      </c>
      <c r="AN79" s="36">
        <f t="shared" ref="AN79:AN90" si="503">(AM79/12*5*$D79*$F79*$G79*$J79*AN$11)+(AM79/12*7*$E79*$F79*$H79*$J79*AN$12)</f>
        <v>8971570.5139199998</v>
      </c>
      <c r="AO79" s="36">
        <v>0</v>
      </c>
      <c r="AP79" s="36">
        <f t="shared" ref="AP79:AP90" si="504">(AO79/12*5*$D79*$F79*$G79*$J79*AP$11)+(AO79/12*7*$E79*$F79*$H79*$J79*AP$12)</f>
        <v>0</v>
      </c>
      <c r="AQ79" s="36">
        <v>0</v>
      </c>
      <c r="AR79" s="36">
        <f t="shared" ref="AR79:AR90" si="505">(AQ79/12*5*$D79*$F79*$G79*$J79*AR$11)+(AQ79/12*7*$E79*$F79*$H79*$J79*AR$12)</f>
        <v>0</v>
      </c>
      <c r="AS79" s="36">
        <v>0</v>
      </c>
      <c r="AT79" s="36">
        <f t="shared" ref="AT79:AT90" si="506">(AS79/12*5*$D79*$F79*$G79*$J79*AT$11)+(AS79/12*7*$E79*$F79*$H79*$J79*AT$12)</f>
        <v>0</v>
      </c>
      <c r="AU79" s="36"/>
      <c r="AV79" s="36">
        <f t="shared" ref="AV79:AV90" si="507">(AU79/12*5*$D79*$F79*$G79*$I79*AV$11)+(AU79/12*7*$E79*$F79*$H79*$I79*AV$12)</f>
        <v>0</v>
      </c>
      <c r="AW79" s="36"/>
      <c r="AX79" s="36">
        <f t="shared" ref="AX79:AX90" si="508">(AW79/12*5*$D79*$F79*$G79*$I79*AX$11)+(AW79/12*7*$E79*$F79*$H79*$I79*AX$12)</f>
        <v>0</v>
      </c>
      <c r="AY79" s="36">
        <v>0</v>
      </c>
      <c r="AZ79" s="36">
        <f t="shared" ref="AZ79:AZ90" si="509">(AY79/12*5*$D79*$F79*$G79*$J79*AZ$11)+(AY79/12*7*$E79*$F79*$H79*$J79*AZ$12)</f>
        <v>0</v>
      </c>
      <c r="BA79" s="36">
        <v>0</v>
      </c>
      <c r="BB79" s="36">
        <f t="shared" ref="BB79:BB90" si="510">(BA79/12*5*$D79*$F79*$G79*$I79*BB$11)+(BA79/12*7*$E79*$F79*$H79*$I79*BB$12)</f>
        <v>0</v>
      </c>
      <c r="BC79" s="36">
        <v>0</v>
      </c>
      <c r="BD79" s="36">
        <f t="shared" ref="BD79:BD90" si="511">(BC79/12*5*$D79*$F79*$G79*$I79*BD$11)+(BC79/12*7*$E79*$F79*$H79*$I79*BD$12)</f>
        <v>0</v>
      </c>
      <c r="BE79" s="36">
        <v>0</v>
      </c>
      <c r="BF79" s="36">
        <f t="shared" ref="BF79:BF90" si="512">(BE79/12*5*$D79*$F79*$G79*$I79*BF$11)+(BE79/12*7*$E79*$F79*$H79*$I79*BF$12)</f>
        <v>0</v>
      </c>
      <c r="BG79" s="36">
        <v>0</v>
      </c>
      <c r="BH79" s="36">
        <f t="shared" ref="BH79:BH90" si="513">(BG79/12*5*$D79*$F79*$G79*$J79*BH$11)+(BG79/12*7*$E79*$F79*$H79*$J79*BH$12)</f>
        <v>0</v>
      </c>
      <c r="BI79" s="36">
        <v>897</v>
      </c>
      <c r="BJ79" s="36">
        <f t="shared" ref="BJ79:BJ90" si="514">(BI79/12*5*$D79*$F79*$G79*$I79*BJ$11)+(BI79/12*7*$E79*$F79*$H79*$I79*BJ$12)</f>
        <v>14601847.244984999</v>
      </c>
      <c r="BK79" s="36">
        <v>0</v>
      </c>
      <c r="BL79" s="36">
        <f t="shared" ref="BL79:BL90" si="515">(BK79/12*5*$D79*$F79*$G79*$I79*BL$11)+(BK79/12*7*$E79*$F79*$H79*$I79*BL$12)</f>
        <v>0</v>
      </c>
      <c r="BM79" s="46">
        <v>0</v>
      </c>
      <c r="BN79" s="36">
        <f t="shared" ref="BN79:BN90" si="516">(BM79/12*5*$D79*$F79*$G79*$J79*BN$11)+(BM79/12*7*$E79*$F79*$H79*$J79*BN$12)</f>
        <v>0</v>
      </c>
      <c r="BO79" s="36"/>
      <c r="BP79" s="36">
        <f t="shared" ref="BP79:BP90" si="517">(BO79/12*5*$D79*$F79*$G79*$J79*BP$11)+(BO79/12*7*$E79*$F79*$H79*$J79*BP$12)</f>
        <v>0</v>
      </c>
      <c r="BQ79" s="36">
        <v>0</v>
      </c>
      <c r="BR79" s="36">
        <f t="shared" ref="BR79:BR90" si="518">(BQ79/12*5*$D79*$F79*$G79*$I79*BR$11)+(BQ79/12*7*$E79*$F79*$H79*$I79*BR$12)</f>
        <v>0</v>
      </c>
      <c r="BS79" s="36">
        <v>0</v>
      </c>
      <c r="BT79" s="36">
        <f t="shared" ref="BT79:BT90" si="519">(BS79/12*5*$D79*$F79*$G79*$I79*BT$11)+(BS79/12*7*$E79*$F79*$H79*$I79*BT$12)</f>
        <v>0</v>
      </c>
      <c r="BU79" s="36">
        <v>0</v>
      </c>
      <c r="BV79" s="36">
        <f t="shared" ref="BV79:BV90" si="520">(BU79/12*5*$D79*$F79*$G79*$J79*BV$11)+(BU79/12*7*$E79*$F79*$H79*$J79*BV$12)</f>
        <v>0</v>
      </c>
      <c r="BW79" s="36"/>
      <c r="BX79" s="36">
        <f t="shared" ref="BX79:BX90" si="521">(BW79/12*5*$D79*$F79*$G79*$J79*BX$11)+(BW79/12*7*$E79*$F79*$H79*$J79*BX$12)</f>
        <v>0</v>
      </c>
      <c r="BY79" s="36">
        <v>0</v>
      </c>
      <c r="BZ79" s="36">
        <f t="shared" ref="BZ79:BZ90" si="522">(BY79/12*5*$D79*$F79*$G79*$I79*BZ$11)+(BY79/12*7*$E79*$F79*$H79*$I79*BZ$12)</f>
        <v>0</v>
      </c>
      <c r="CA79" s="36">
        <v>50</v>
      </c>
      <c r="CB79" s="36">
        <f t="shared" ref="CB79:CB90" si="523">(CA79/12*5*$D79*$F79*$G79*$J79*CB$11)+(CA79/12*7*$E79*$F79*$H79*$J79*CB$12)</f>
        <v>831377.36499999999</v>
      </c>
      <c r="CC79" s="36">
        <v>0</v>
      </c>
      <c r="CD79" s="36">
        <f t="shared" ref="CD79:CD90" si="524">(CC79/12*5*$D79*$F79*$G79*$I79*CD$11)+(CC79/12*7*$E79*$F79*$H79*$I79*CD$12)</f>
        <v>0</v>
      </c>
      <c r="CE79" s="36"/>
      <c r="CF79" s="36">
        <f t="shared" ref="CF79:CF90" si="525">(CE79/12*5*$D79*$F79*$G79*$I79*CF$11)+(CE79/12*7*$E79*$F79*$H79*$I79*CF$12)</f>
        <v>0</v>
      </c>
      <c r="CG79" s="36"/>
      <c r="CH79" s="36">
        <f t="shared" ref="CH79:CH90" si="526">(CG79/12*5*$D79*$F79*$G79*$I79*CH$11)+(CG79/12*7*$E79*$F79*$H79*$I79*CH$12)</f>
        <v>0</v>
      </c>
      <c r="CI79" s="36">
        <v>33</v>
      </c>
      <c r="CJ79" s="36">
        <f t="shared" ref="CJ79:CJ90" si="527">(CI79/12*5*$D79*$F79*$G79*$I79*CJ$11)+(CI79/12*7*$E79*$F79*$H79*$I79*CJ$12)</f>
        <v>499968.42087499995</v>
      </c>
      <c r="CK79" s="36">
        <v>61</v>
      </c>
      <c r="CL79" s="36">
        <f t="shared" ref="CL79:CN90" si="528">(CK79/12*5*$D79*$F79*$G79*$J79*CL$11)+(CK79/12*7*$E79*$F79*$H79*$J79*CL$12)</f>
        <v>1130222.6867259997</v>
      </c>
      <c r="CM79" s="36">
        <v>49</v>
      </c>
      <c r="CN79" s="36">
        <f t="shared" si="528"/>
        <v>1043676.9789179997</v>
      </c>
      <c r="CO79" s="41">
        <v>15</v>
      </c>
      <c r="CP79" s="36">
        <f t="shared" ref="CP79:CP90" si="529">(CO79/12*5*$D79*$F79*$G79*$I79*CP$11)+(CO79/12*7*$E79*$F79*$H79*$I79*CP$12)</f>
        <v>258092.42374999996</v>
      </c>
      <c r="CQ79" s="36"/>
      <c r="CR79" s="36">
        <f t="shared" ref="CR79:CR90" si="530">(CQ79/12*5*$D79*$F79*$G79*$J79*CR$11)+(CQ79/12*7*$E79*$F79*$H79*$J79*CR$12)</f>
        <v>0</v>
      </c>
      <c r="CS79" s="36"/>
      <c r="CT79" s="36">
        <f t="shared" ref="CT79:CT90" si="531">(CS79/12*5*$D79*$F79*$G79*$J79*CT$11)+(CS79/12*7*$E79*$F79*$H79*$J79*CT$12)</f>
        <v>0</v>
      </c>
      <c r="CU79" s="36">
        <v>21</v>
      </c>
      <c r="CV79" s="36">
        <f t="shared" ref="CV79:CV90" si="532">(CU79/12*5*$D79*$F79*$G79*$J79*CV$11)+(CU79/12*7*$E79*$F79*$H79*$J79*CV$12)</f>
        <v>438000.51115799992</v>
      </c>
      <c r="CW79" s="36">
        <v>44</v>
      </c>
      <c r="CX79" s="36">
        <f t="shared" ref="CX79:CX90" si="533">(CW79/12*5*$D79*$F79*$G79*$J79*CX$11)+(CW79/12*7*$E79*$F79*$H79*$J79*CX$12)</f>
        <v>916012.64955199976</v>
      </c>
      <c r="CY79" s="36">
        <v>70</v>
      </c>
      <c r="CZ79" s="36">
        <f t="shared" ref="CZ79:CZ90" si="534">(CY79/12*5*$D79*$F79*$G79*$J79*CZ$11)+(CY79/12*7*$E79*$F79*$H79*$J79*CZ$12)</f>
        <v>1460001.7038599998</v>
      </c>
      <c r="DA79" s="36">
        <v>54</v>
      </c>
      <c r="DB79" s="36">
        <f t="shared" ref="DB79:DB90" si="535">(DA79/12*5*$D79*$F79*$G79*$I79*DB$11)+(DA79/12*7*$E79*$F79*$H79*$I79*DB$12)</f>
        <v>929132.72549999983</v>
      </c>
      <c r="DC79" s="36"/>
      <c r="DD79" s="36">
        <f t="shared" ref="DD79:DD90" si="536">(DC79/12*5*$D79*$F79*$G79*$I79*DD$11)+(DC79/12*7*$E79*$F79*$H79*$I79*DD$12)</f>
        <v>0</v>
      </c>
      <c r="DE79" s="36"/>
      <c r="DF79" s="36">
        <f t="shared" ref="DF79:DF90" si="537">(DE79/12*5*$D79*$F79*$G79*$J79*DF$11)+(DE79/12*7*$E79*$F79*$H79*$J79*DF$12)</f>
        <v>0</v>
      </c>
      <c r="DG79" s="36">
        <v>3</v>
      </c>
      <c r="DH79" s="36">
        <f t="shared" ref="DH79:DH90" si="538">(DG79/12*5*$D79*$F79*$G79*$J79*DH$11)+(DG79/12*7*$E79*$F79*$H79*$J79*DH$12)</f>
        <v>67172.432039999985</v>
      </c>
      <c r="DI79" s="36"/>
      <c r="DJ79" s="36">
        <f t="shared" si="308"/>
        <v>0</v>
      </c>
      <c r="DK79" s="36">
        <v>7</v>
      </c>
      <c r="DL79" s="36">
        <f t="shared" ref="DL79:DL140" si="539">(DK79/12*5*$D79*$F79*$G79*$L79*DL$11)+(DK79/12*7*$E79*$F79*$G79*$L79*DL$12)</f>
        <v>231873.31388666667</v>
      </c>
      <c r="DM79" s="36"/>
      <c r="DN79" s="36">
        <f t="shared" ref="DN79:DN140" si="540">(DM79*$D79*$F79*$G79*$J79*DN$11)</f>
        <v>0</v>
      </c>
      <c r="DO79" s="36">
        <f t="shared" ref="DO79:DP90" si="541">SUM(M79,O79,Q79,S79,U79,W79,Y79,AA79,AC79,AE79,AG79,AI79,AK79,AM79,AO79,AQ79,AS79,AU79,AW79,AY79,BA79,BC79,BE79,BG79,BI79,BK79,BM79,BO79,BQ79,BS79,BU79,BW79,BY79,CA79,CC79,CE79,CG79,CI79,CK79,CM79,CO79,CQ79,CS79,CU79,CW79,CY79,DA79,DC79,DE79,DG79,DI79,DK79,DM79)</f>
        <v>1784</v>
      </c>
      <c r="DP79" s="36">
        <f t="shared" si="541"/>
        <v>31378948.970170662</v>
      </c>
      <c r="DQ79" s="47">
        <f t="shared" si="57"/>
        <v>1784</v>
      </c>
      <c r="DR79" s="80">
        <f t="shared" ref="DR79:DR140" si="542">SUM(DQ79/DO79)</f>
        <v>1</v>
      </c>
    </row>
    <row r="80" spans="1:122" ht="15.75" customHeight="1" x14ac:dyDescent="0.25">
      <c r="A80" s="43"/>
      <c r="B80" s="44">
        <v>56</v>
      </c>
      <c r="C80" s="31" t="s">
        <v>205</v>
      </c>
      <c r="D80" s="32">
        <f t="shared" si="58"/>
        <v>19063</v>
      </c>
      <c r="E80" s="33">
        <v>18530</v>
      </c>
      <c r="F80" s="45">
        <v>0.62</v>
      </c>
      <c r="G80" s="35">
        <v>1</v>
      </c>
      <c r="H80" s="35">
        <v>1</v>
      </c>
      <c r="I80" s="32">
        <v>1.4</v>
      </c>
      <c r="J80" s="32">
        <v>1.68</v>
      </c>
      <c r="K80" s="32">
        <v>2.23</v>
      </c>
      <c r="L80" s="32">
        <v>2.57</v>
      </c>
      <c r="M80" s="36">
        <v>0</v>
      </c>
      <c r="N80" s="36">
        <f t="shared" si="209"/>
        <v>0</v>
      </c>
      <c r="O80" s="36">
        <v>0</v>
      </c>
      <c r="P80" s="36">
        <f t="shared" si="209"/>
        <v>0</v>
      </c>
      <c r="Q80" s="36"/>
      <c r="R80" s="36">
        <f t="shared" si="492"/>
        <v>0</v>
      </c>
      <c r="S80" s="36"/>
      <c r="T80" s="36">
        <f t="shared" si="493"/>
        <v>0</v>
      </c>
      <c r="U80" s="36"/>
      <c r="V80" s="36">
        <f t="shared" si="494"/>
        <v>0</v>
      </c>
      <c r="W80" s="36">
        <v>0</v>
      </c>
      <c r="X80" s="36">
        <f t="shared" si="495"/>
        <v>0</v>
      </c>
      <c r="Y80" s="36"/>
      <c r="Z80" s="36">
        <f t="shared" si="496"/>
        <v>0</v>
      </c>
      <c r="AA80" s="36"/>
      <c r="AB80" s="36">
        <f t="shared" si="497"/>
        <v>0</v>
      </c>
      <c r="AC80" s="36">
        <v>0</v>
      </c>
      <c r="AD80" s="36">
        <f t="shared" si="498"/>
        <v>0</v>
      </c>
      <c r="AE80" s="36">
        <v>2040</v>
      </c>
      <c r="AF80" s="36">
        <f t="shared" si="499"/>
        <v>35259336.574000001</v>
      </c>
      <c r="AG80" s="36"/>
      <c r="AH80" s="36">
        <f t="shared" si="500"/>
        <v>0</v>
      </c>
      <c r="AI80" s="36"/>
      <c r="AJ80" s="36">
        <f t="shared" si="501"/>
        <v>0</v>
      </c>
      <c r="AK80" s="39">
        <v>0</v>
      </c>
      <c r="AL80" s="36">
        <f t="shared" si="502"/>
        <v>0</v>
      </c>
      <c r="AM80" s="40">
        <v>1539</v>
      </c>
      <c r="AN80" s="36">
        <f t="shared" si="503"/>
        <v>30748897.819583997</v>
      </c>
      <c r="AO80" s="36"/>
      <c r="AP80" s="36">
        <f t="shared" si="504"/>
        <v>0</v>
      </c>
      <c r="AQ80" s="36"/>
      <c r="AR80" s="36">
        <f t="shared" si="505"/>
        <v>0</v>
      </c>
      <c r="AS80" s="36"/>
      <c r="AT80" s="36">
        <f t="shared" si="506"/>
        <v>0</v>
      </c>
      <c r="AU80" s="36"/>
      <c r="AV80" s="36">
        <f t="shared" si="507"/>
        <v>0</v>
      </c>
      <c r="AW80" s="36"/>
      <c r="AX80" s="36">
        <f t="shared" si="508"/>
        <v>0</v>
      </c>
      <c r="AY80" s="36">
        <v>5</v>
      </c>
      <c r="AZ80" s="36">
        <f t="shared" si="509"/>
        <v>97172.545750000005</v>
      </c>
      <c r="BA80" s="36"/>
      <c r="BB80" s="36">
        <f t="shared" si="510"/>
        <v>0</v>
      </c>
      <c r="BC80" s="36"/>
      <c r="BD80" s="36">
        <f t="shared" si="511"/>
        <v>0</v>
      </c>
      <c r="BE80" s="36"/>
      <c r="BF80" s="36">
        <f t="shared" si="512"/>
        <v>0</v>
      </c>
      <c r="BG80" s="36"/>
      <c r="BH80" s="36">
        <f t="shared" si="513"/>
        <v>0</v>
      </c>
      <c r="BI80" s="36">
        <v>72</v>
      </c>
      <c r="BJ80" s="36">
        <f t="shared" si="514"/>
        <v>1252885.9820399999</v>
      </c>
      <c r="BK80" s="36"/>
      <c r="BL80" s="36">
        <f t="shared" si="515"/>
        <v>0</v>
      </c>
      <c r="BM80" s="46"/>
      <c r="BN80" s="36">
        <f t="shared" si="516"/>
        <v>0</v>
      </c>
      <c r="BO80" s="36"/>
      <c r="BP80" s="36">
        <f t="shared" si="517"/>
        <v>0</v>
      </c>
      <c r="BQ80" s="36"/>
      <c r="BR80" s="36">
        <f t="shared" si="518"/>
        <v>0</v>
      </c>
      <c r="BS80" s="36"/>
      <c r="BT80" s="36">
        <f t="shared" si="519"/>
        <v>0</v>
      </c>
      <c r="BU80" s="36"/>
      <c r="BV80" s="36">
        <f t="shared" si="520"/>
        <v>0</v>
      </c>
      <c r="BW80" s="36"/>
      <c r="BX80" s="36">
        <f t="shared" si="521"/>
        <v>0</v>
      </c>
      <c r="BY80" s="36"/>
      <c r="BZ80" s="36">
        <f t="shared" si="522"/>
        <v>0</v>
      </c>
      <c r="CA80" s="36">
        <v>150</v>
      </c>
      <c r="CB80" s="36">
        <f t="shared" si="523"/>
        <v>2666141.2050000001</v>
      </c>
      <c r="CC80" s="36"/>
      <c r="CD80" s="36">
        <f t="shared" si="524"/>
        <v>0</v>
      </c>
      <c r="CE80" s="36"/>
      <c r="CF80" s="36">
        <f t="shared" si="525"/>
        <v>0</v>
      </c>
      <c r="CG80" s="36"/>
      <c r="CH80" s="36">
        <f t="shared" si="526"/>
        <v>0</v>
      </c>
      <c r="CI80" s="36">
        <v>186</v>
      </c>
      <c r="CJ80" s="36">
        <f t="shared" si="527"/>
        <v>3012348.9182500001</v>
      </c>
      <c r="CK80" s="36">
        <v>272</v>
      </c>
      <c r="CL80" s="36">
        <f t="shared" si="528"/>
        <v>5387245.7289279997</v>
      </c>
      <c r="CM80" s="36">
        <v>77</v>
      </c>
      <c r="CN80" s="36">
        <f t="shared" si="528"/>
        <v>1753171.6739460002</v>
      </c>
      <c r="CO80" s="41">
        <v>70</v>
      </c>
      <c r="CP80" s="36">
        <f t="shared" si="529"/>
        <v>1287495.5391666663</v>
      </c>
      <c r="CQ80" s="36"/>
      <c r="CR80" s="36">
        <f t="shared" si="530"/>
        <v>0</v>
      </c>
      <c r="CS80" s="36"/>
      <c r="CT80" s="36">
        <f t="shared" si="531"/>
        <v>0</v>
      </c>
      <c r="CU80" s="36">
        <v>100</v>
      </c>
      <c r="CV80" s="36">
        <f t="shared" si="532"/>
        <v>2229559.2522</v>
      </c>
      <c r="CW80" s="36">
        <v>45</v>
      </c>
      <c r="CX80" s="36">
        <f t="shared" si="533"/>
        <v>1001440.16154</v>
      </c>
      <c r="CY80" s="36">
        <v>100</v>
      </c>
      <c r="CZ80" s="36">
        <f t="shared" si="534"/>
        <v>2229559.2522</v>
      </c>
      <c r="DA80" s="36">
        <v>242</v>
      </c>
      <c r="DB80" s="36">
        <f t="shared" si="535"/>
        <v>4451056.0068333326</v>
      </c>
      <c r="DC80" s="36"/>
      <c r="DD80" s="36">
        <f t="shared" si="536"/>
        <v>0</v>
      </c>
      <c r="DE80" s="36"/>
      <c r="DF80" s="36">
        <f t="shared" si="537"/>
        <v>0</v>
      </c>
      <c r="DG80" s="36"/>
      <c r="DH80" s="36">
        <f t="shared" si="538"/>
        <v>0</v>
      </c>
      <c r="DI80" s="36"/>
      <c r="DJ80" s="36">
        <f t="shared" si="308"/>
        <v>0</v>
      </c>
      <c r="DK80" s="36">
        <v>8</v>
      </c>
      <c r="DL80" s="36">
        <f t="shared" si="539"/>
        <v>283273.80218666658</v>
      </c>
      <c r="DM80" s="36"/>
      <c r="DN80" s="36">
        <f t="shared" si="540"/>
        <v>0</v>
      </c>
      <c r="DO80" s="36">
        <f t="shared" si="541"/>
        <v>4906</v>
      </c>
      <c r="DP80" s="36">
        <f t="shared" si="541"/>
        <v>91659584.461624637</v>
      </c>
      <c r="DQ80" s="47">
        <f t="shared" ref="DQ80:DQ143" si="543">ROUND(DO80*H80,0)</f>
        <v>4906</v>
      </c>
      <c r="DR80" s="80">
        <f t="shared" si="542"/>
        <v>1</v>
      </c>
    </row>
    <row r="81" spans="1:122" ht="15.75" customHeight="1" x14ac:dyDescent="0.25">
      <c r="A81" s="43"/>
      <c r="B81" s="44">
        <v>57</v>
      </c>
      <c r="C81" s="31" t="s">
        <v>206</v>
      </c>
      <c r="D81" s="32">
        <f t="shared" ref="D81:D144" si="544">D80</f>
        <v>19063</v>
      </c>
      <c r="E81" s="33">
        <v>18530</v>
      </c>
      <c r="F81" s="45">
        <v>1.4</v>
      </c>
      <c r="G81" s="35">
        <v>1</v>
      </c>
      <c r="H81" s="35">
        <v>1</v>
      </c>
      <c r="I81" s="32">
        <v>1.4</v>
      </c>
      <c r="J81" s="32">
        <v>1.68</v>
      </c>
      <c r="K81" s="32">
        <v>2.23</v>
      </c>
      <c r="L81" s="32">
        <v>2.57</v>
      </c>
      <c r="M81" s="36">
        <v>0</v>
      </c>
      <c r="N81" s="36">
        <f t="shared" si="209"/>
        <v>0</v>
      </c>
      <c r="O81" s="36">
        <v>0</v>
      </c>
      <c r="P81" s="36">
        <f t="shared" si="209"/>
        <v>0</v>
      </c>
      <c r="Q81" s="36">
        <v>0</v>
      </c>
      <c r="R81" s="36">
        <f t="shared" si="492"/>
        <v>0</v>
      </c>
      <c r="S81" s="36"/>
      <c r="T81" s="36">
        <f t="shared" si="493"/>
        <v>0</v>
      </c>
      <c r="U81" s="36">
        <v>0</v>
      </c>
      <c r="V81" s="36">
        <f t="shared" si="494"/>
        <v>0</v>
      </c>
      <c r="W81" s="36">
        <v>0</v>
      </c>
      <c r="X81" s="36">
        <f t="shared" si="495"/>
        <v>0</v>
      </c>
      <c r="Y81" s="36">
        <v>0</v>
      </c>
      <c r="Z81" s="36">
        <f t="shared" si="496"/>
        <v>0</v>
      </c>
      <c r="AA81" s="36">
        <v>0</v>
      </c>
      <c r="AB81" s="36">
        <f t="shared" si="497"/>
        <v>0</v>
      </c>
      <c r="AC81" s="36">
        <v>0</v>
      </c>
      <c r="AD81" s="36">
        <f t="shared" si="498"/>
        <v>0</v>
      </c>
      <c r="AE81" s="36">
        <v>5</v>
      </c>
      <c r="AF81" s="36">
        <f t="shared" si="499"/>
        <v>195141.80583333335</v>
      </c>
      <c r="AG81" s="36">
        <v>0</v>
      </c>
      <c r="AH81" s="36">
        <f t="shared" si="500"/>
        <v>0</v>
      </c>
      <c r="AI81" s="36"/>
      <c r="AJ81" s="36">
        <f t="shared" si="501"/>
        <v>0</v>
      </c>
      <c r="AK81" s="39">
        <v>0</v>
      </c>
      <c r="AL81" s="36">
        <f t="shared" si="502"/>
        <v>0</v>
      </c>
      <c r="AM81" s="40">
        <v>6</v>
      </c>
      <c r="AN81" s="36">
        <f t="shared" si="503"/>
        <v>270693.93792</v>
      </c>
      <c r="AO81" s="36">
        <v>0</v>
      </c>
      <c r="AP81" s="36">
        <f t="shared" si="504"/>
        <v>0</v>
      </c>
      <c r="AQ81" s="36">
        <v>0</v>
      </c>
      <c r="AR81" s="36">
        <f t="shared" si="505"/>
        <v>0</v>
      </c>
      <c r="AS81" s="36">
        <v>0</v>
      </c>
      <c r="AT81" s="36">
        <f t="shared" si="506"/>
        <v>0</v>
      </c>
      <c r="AU81" s="36"/>
      <c r="AV81" s="36">
        <f t="shared" si="507"/>
        <v>0</v>
      </c>
      <c r="AW81" s="36"/>
      <c r="AX81" s="36">
        <f t="shared" si="508"/>
        <v>0</v>
      </c>
      <c r="AY81" s="36"/>
      <c r="AZ81" s="36">
        <f t="shared" si="509"/>
        <v>0</v>
      </c>
      <c r="BA81" s="36">
        <v>0</v>
      </c>
      <c r="BB81" s="36">
        <f t="shared" si="510"/>
        <v>0</v>
      </c>
      <c r="BC81" s="36">
        <v>0</v>
      </c>
      <c r="BD81" s="36">
        <f t="shared" si="511"/>
        <v>0</v>
      </c>
      <c r="BE81" s="36">
        <v>0</v>
      </c>
      <c r="BF81" s="36">
        <f t="shared" si="512"/>
        <v>0</v>
      </c>
      <c r="BG81" s="36">
        <v>0</v>
      </c>
      <c r="BH81" s="36">
        <f t="shared" si="513"/>
        <v>0</v>
      </c>
      <c r="BI81" s="36">
        <v>33</v>
      </c>
      <c r="BJ81" s="36">
        <f t="shared" si="514"/>
        <v>1296669.6319499998</v>
      </c>
      <c r="BK81" s="36">
        <v>0</v>
      </c>
      <c r="BL81" s="36">
        <f t="shared" si="515"/>
        <v>0</v>
      </c>
      <c r="BM81" s="46"/>
      <c r="BN81" s="36">
        <f t="shared" si="516"/>
        <v>0</v>
      </c>
      <c r="BO81" s="36"/>
      <c r="BP81" s="36">
        <f t="shared" si="517"/>
        <v>0</v>
      </c>
      <c r="BQ81" s="36">
        <v>0</v>
      </c>
      <c r="BR81" s="36">
        <f t="shared" si="518"/>
        <v>0</v>
      </c>
      <c r="BS81" s="36"/>
      <c r="BT81" s="36">
        <f t="shared" si="519"/>
        <v>0</v>
      </c>
      <c r="BU81" s="36">
        <v>0</v>
      </c>
      <c r="BV81" s="36">
        <f t="shared" si="520"/>
        <v>0</v>
      </c>
      <c r="BW81" s="36"/>
      <c r="BX81" s="36">
        <f t="shared" si="521"/>
        <v>0</v>
      </c>
      <c r="BY81" s="36">
        <v>0</v>
      </c>
      <c r="BZ81" s="36">
        <f t="shared" si="522"/>
        <v>0</v>
      </c>
      <c r="CA81" s="36">
        <v>2</v>
      </c>
      <c r="CB81" s="36">
        <f t="shared" si="523"/>
        <v>80270.917999999991</v>
      </c>
      <c r="CC81" s="36">
        <v>0</v>
      </c>
      <c r="CD81" s="36">
        <f t="shared" si="524"/>
        <v>0</v>
      </c>
      <c r="CE81" s="36"/>
      <c r="CF81" s="36">
        <f t="shared" si="525"/>
        <v>0</v>
      </c>
      <c r="CG81" s="36"/>
      <c r="CH81" s="36">
        <f t="shared" si="526"/>
        <v>0</v>
      </c>
      <c r="CI81" s="36"/>
      <c r="CJ81" s="36">
        <f t="shared" si="527"/>
        <v>0</v>
      </c>
      <c r="CK81" s="36">
        <v>3</v>
      </c>
      <c r="CL81" s="36">
        <f t="shared" si="528"/>
        <v>134170.01934</v>
      </c>
      <c r="CM81" s="36"/>
      <c r="CN81" s="36">
        <f t="shared" si="528"/>
        <v>0</v>
      </c>
      <c r="CO81" s="41"/>
      <c r="CP81" s="36">
        <f t="shared" si="529"/>
        <v>0</v>
      </c>
      <c r="CQ81" s="36"/>
      <c r="CR81" s="36">
        <f t="shared" si="530"/>
        <v>0</v>
      </c>
      <c r="CS81" s="36"/>
      <c r="CT81" s="36">
        <f t="shared" si="531"/>
        <v>0</v>
      </c>
      <c r="CU81" s="36">
        <v>0</v>
      </c>
      <c r="CV81" s="36">
        <f t="shared" si="532"/>
        <v>0</v>
      </c>
      <c r="CW81" s="36">
        <v>1</v>
      </c>
      <c r="CX81" s="36">
        <f t="shared" si="533"/>
        <v>50251.477639999997</v>
      </c>
      <c r="CY81" s="36">
        <v>3</v>
      </c>
      <c r="CZ81" s="36">
        <f t="shared" si="534"/>
        <v>151034.65901999999</v>
      </c>
      <c r="DA81" s="36">
        <v>5</v>
      </c>
      <c r="DB81" s="36">
        <f t="shared" si="535"/>
        <v>207660.5708333333</v>
      </c>
      <c r="DC81" s="36"/>
      <c r="DD81" s="36">
        <f t="shared" si="536"/>
        <v>0</v>
      </c>
      <c r="DE81" s="36"/>
      <c r="DF81" s="36">
        <f t="shared" si="537"/>
        <v>0</v>
      </c>
      <c r="DG81" s="36">
        <v>3</v>
      </c>
      <c r="DH81" s="36">
        <f t="shared" si="538"/>
        <v>162140.35320000001</v>
      </c>
      <c r="DI81" s="36"/>
      <c r="DJ81" s="36">
        <f t="shared" si="308"/>
        <v>0</v>
      </c>
      <c r="DK81" s="36"/>
      <c r="DL81" s="36">
        <f t="shared" si="539"/>
        <v>0</v>
      </c>
      <c r="DM81" s="36"/>
      <c r="DN81" s="36">
        <f t="shared" si="540"/>
        <v>0</v>
      </c>
      <c r="DO81" s="36">
        <f t="shared" si="541"/>
        <v>61</v>
      </c>
      <c r="DP81" s="36">
        <f t="shared" si="541"/>
        <v>2548033.3737366665</v>
      </c>
      <c r="DQ81" s="47">
        <f t="shared" si="543"/>
        <v>61</v>
      </c>
      <c r="DR81" s="80">
        <f t="shared" si="542"/>
        <v>1</v>
      </c>
    </row>
    <row r="82" spans="1:122" ht="15.75" customHeight="1" x14ac:dyDescent="0.25">
      <c r="A82" s="43"/>
      <c r="B82" s="44">
        <v>58</v>
      </c>
      <c r="C82" s="31" t="s">
        <v>207</v>
      </c>
      <c r="D82" s="32">
        <f t="shared" si="544"/>
        <v>19063</v>
      </c>
      <c r="E82" s="33">
        <v>18530</v>
      </c>
      <c r="F82" s="45">
        <v>1.27</v>
      </c>
      <c r="G82" s="35">
        <v>1</v>
      </c>
      <c r="H82" s="35">
        <v>1</v>
      </c>
      <c r="I82" s="32">
        <v>1.4</v>
      </c>
      <c r="J82" s="32">
        <v>1.68</v>
      </c>
      <c r="K82" s="32">
        <v>2.23</v>
      </c>
      <c r="L82" s="32">
        <v>2.57</v>
      </c>
      <c r="M82" s="36">
        <v>24</v>
      </c>
      <c r="N82" s="36">
        <f t="shared" si="209"/>
        <v>849703.17740000016</v>
      </c>
      <c r="O82" s="36">
        <v>0</v>
      </c>
      <c r="P82" s="36">
        <f t="shared" si="209"/>
        <v>0</v>
      </c>
      <c r="Q82" s="36"/>
      <c r="R82" s="36">
        <f t="shared" si="492"/>
        <v>0</v>
      </c>
      <c r="S82" s="36"/>
      <c r="T82" s="36">
        <f t="shared" si="493"/>
        <v>0</v>
      </c>
      <c r="U82" s="36"/>
      <c r="V82" s="36">
        <f t="shared" si="494"/>
        <v>0</v>
      </c>
      <c r="W82" s="36">
        <v>25</v>
      </c>
      <c r="X82" s="36">
        <f t="shared" si="495"/>
        <v>885107.47645833343</v>
      </c>
      <c r="Y82" s="36"/>
      <c r="Z82" s="36">
        <f t="shared" si="496"/>
        <v>0</v>
      </c>
      <c r="AA82" s="36"/>
      <c r="AB82" s="36">
        <f t="shared" si="497"/>
        <v>0</v>
      </c>
      <c r="AC82" s="36">
        <v>0</v>
      </c>
      <c r="AD82" s="36">
        <f t="shared" si="498"/>
        <v>0</v>
      </c>
      <c r="AE82" s="36">
        <v>1</v>
      </c>
      <c r="AF82" s="36">
        <f t="shared" si="499"/>
        <v>35404.29905833333</v>
      </c>
      <c r="AG82" s="36"/>
      <c r="AH82" s="36">
        <f t="shared" si="500"/>
        <v>0</v>
      </c>
      <c r="AI82" s="36"/>
      <c r="AJ82" s="36">
        <f t="shared" si="501"/>
        <v>0</v>
      </c>
      <c r="AK82" s="39">
        <v>0</v>
      </c>
      <c r="AL82" s="36">
        <f t="shared" si="502"/>
        <v>0</v>
      </c>
      <c r="AM82" s="40">
        <v>69</v>
      </c>
      <c r="AN82" s="36">
        <f t="shared" si="503"/>
        <v>2823917.8309440003</v>
      </c>
      <c r="AO82" s="36"/>
      <c r="AP82" s="36">
        <f t="shared" si="504"/>
        <v>0</v>
      </c>
      <c r="AQ82" s="36"/>
      <c r="AR82" s="36">
        <f t="shared" si="505"/>
        <v>0</v>
      </c>
      <c r="AS82" s="36"/>
      <c r="AT82" s="36">
        <f t="shared" si="506"/>
        <v>0</v>
      </c>
      <c r="AU82" s="36"/>
      <c r="AV82" s="36">
        <f t="shared" si="507"/>
        <v>0</v>
      </c>
      <c r="AW82" s="36"/>
      <c r="AX82" s="36">
        <f t="shared" si="508"/>
        <v>0</v>
      </c>
      <c r="AY82" s="36"/>
      <c r="AZ82" s="36">
        <f t="shared" si="509"/>
        <v>0</v>
      </c>
      <c r="BA82" s="36"/>
      <c r="BB82" s="36">
        <f t="shared" si="510"/>
        <v>0</v>
      </c>
      <c r="BC82" s="36"/>
      <c r="BD82" s="36">
        <f t="shared" si="511"/>
        <v>0</v>
      </c>
      <c r="BE82" s="36"/>
      <c r="BF82" s="36">
        <f t="shared" si="512"/>
        <v>0</v>
      </c>
      <c r="BG82" s="36"/>
      <c r="BH82" s="36">
        <f t="shared" si="513"/>
        <v>0</v>
      </c>
      <c r="BI82" s="36">
        <v>33</v>
      </c>
      <c r="BJ82" s="36">
        <f t="shared" si="514"/>
        <v>1176264.5946974999</v>
      </c>
      <c r="BK82" s="36">
        <v>15</v>
      </c>
      <c r="BL82" s="36">
        <f t="shared" si="515"/>
        <v>511579.31719999999</v>
      </c>
      <c r="BM82" s="46">
        <v>25</v>
      </c>
      <c r="BN82" s="36">
        <f t="shared" si="516"/>
        <v>910214.87375000003</v>
      </c>
      <c r="BO82" s="36"/>
      <c r="BP82" s="36">
        <f t="shared" si="517"/>
        <v>0</v>
      </c>
      <c r="BQ82" s="36"/>
      <c r="BR82" s="36">
        <f t="shared" si="518"/>
        <v>0</v>
      </c>
      <c r="BS82" s="36"/>
      <c r="BT82" s="36">
        <f t="shared" si="519"/>
        <v>0</v>
      </c>
      <c r="BU82" s="36"/>
      <c r="BV82" s="36">
        <f t="shared" si="520"/>
        <v>0</v>
      </c>
      <c r="BW82" s="36"/>
      <c r="BX82" s="36">
        <f t="shared" si="521"/>
        <v>0</v>
      </c>
      <c r="BY82" s="36"/>
      <c r="BZ82" s="36">
        <f t="shared" si="522"/>
        <v>0</v>
      </c>
      <c r="CA82" s="36">
        <v>6</v>
      </c>
      <c r="CB82" s="36">
        <f t="shared" si="523"/>
        <v>218451.56969999999</v>
      </c>
      <c r="CC82" s="36"/>
      <c r="CD82" s="36">
        <f t="shared" si="524"/>
        <v>0</v>
      </c>
      <c r="CE82" s="36">
        <v>5</v>
      </c>
      <c r="CF82" s="36">
        <f t="shared" si="525"/>
        <v>125696.33970833334</v>
      </c>
      <c r="CG82" s="36">
        <v>19</v>
      </c>
      <c r="CH82" s="36">
        <f t="shared" si="526"/>
        <v>477646.09089166659</v>
      </c>
      <c r="CI82" s="36">
        <v>21</v>
      </c>
      <c r="CJ82" s="36">
        <f t="shared" si="527"/>
        <v>696664.4610624999</v>
      </c>
      <c r="CK82" s="36">
        <v>33</v>
      </c>
      <c r="CL82" s="36">
        <f t="shared" si="528"/>
        <v>1338825.1215570001</v>
      </c>
      <c r="CM82" s="36">
        <v>1</v>
      </c>
      <c r="CN82" s="36">
        <f t="shared" si="528"/>
        <v>46638.626432999998</v>
      </c>
      <c r="CO82" s="41">
        <v>4</v>
      </c>
      <c r="CP82" s="36">
        <f t="shared" si="529"/>
        <v>150702.24283333329</v>
      </c>
      <c r="CQ82" s="36">
        <v>7</v>
      </c>
      <c r="CR82" s="36">
        <f t="shared" si="530"/>
        <v>319096.88301400002</v>
      </c>
      <c r="CS82" s="36">
        <v>1</v>
      </c>
      <c r="CT82" s="36">
        <f t="shared" si="531"/>
        <v>39635.159997999996</v>
      </c>
      <c r="CU82" s="36">
        <v>2</v>
      </c>
      <c r="CV82" s="36">
        <f t="shared" si="532"/>
        <v>91340.008073999983</v>
      </c>
      <c r="CW82" s="36">
        <v>31</v>
      </c>
      <c r="CX82" s="36">
        <f t="shared" si="533"/>
        <v>1413143.3390620002</v>
      </c>
      <c r="CY82" s="36">
        <v>4</v>
      </c>
      <c r="CZ82" s="36">
        <f t="shared" si="534"/>
        <v>182680.01614799997</v>
      </c>
      <c r="DA82" s="36">
        <v>8</v>
      </c>
      <c r="DB82" s="36">
        <f t="shared" si="535"/>
        <v>301404.48566666659</v>
      </c>
      <c r="DC82" s="36">
        <v>1</v>
      </c>
      <c r="DD82" s="36">
        <f t="shared" si="536"/>
        <v>38794.909498333327</v>
      </c>
      <c r="DE82" s="36">
        <v>8</v>
      </c>
      <c r="DF82" s="36">
        <f t="shared" si="537"/>
        <v>404427.08039999998</v>
      </c>
      <c r="DG82" s="36">
        <v>3</v>
      </c>
      <c r="DH82" s="36">
        <f t="shared" si="538"/>
        <v>147084.46325999999</v>
      </c>
      <c r="DI82" s="36">
        <v>5</v>
      </c>
      <c r="DJ82" s="36">
        <f t="shared" si="308"/>
        <v>335518.00196875003</v>
      </c>
      <c r="DK82" s="36">
        <v>1</v>
      </c>
      <c r="DL82" s="36">
        <f t="shared" si="539"/>
        <v>72531.80015666665</v>
      </c>
      <c r="DM82" s="36"/>
      <c r="DN82" s="36">
        <f t="shared" si="540"/>
        <v>0</v>
      </c>
      <c r="DO82" s="36">
        <f t="shared" si="541"/>
        <v>352</v>
      </c>
      <c r="DP82" s="36">
        <f t="shared" si="541"/>
        <v>13592472.168940414</v>
      </c>
      <c r="DQ82" s="47">
        <f t="shared" si="543"/>
        <v>352</v>
      </c>
      <c r="DR82" s="80">
        <f t="shared" si="542"/>
        <v>1</v>
      </c>
    </row>
    <row r="83" spans="1:122" ht="15.75" customHeight="1" x14ac:dyDescent="0.25">
      <c r="A83" s="43"/>
      <c r="B83" s="44">
        <v>59</v>
      </c>
      <c r="C83" s="31" t="s">
        <v>208</v>
      </c>
      <c r="D83" s="32">
        <f t="shared" si="544"/>
        <v>19063</v>
      </c>
      <c r="E83" s="33">
        <v>18530</v>
      </c>
      <c r="F83" s="45">
        <v>3.12</v>
      </c>
      <c r="G83" s="35">
        <v>1</v>
      </c>
      <c r="H83" s="35">
        <v>1</v>
      </c>
      <c r="I83" s="32">
        <v>1.4</v>
      </c>
      <c r="J83" s="32">
        <v>1.68</v>
      </c>
      <c r="K83" s="32">
        <v>2.23</v>
      </c>
      <c r="L83" s="32">
        <v>2.57</v>
      </c>
      <c r="M83" s="36">
        <v>2</v>
      </c>
      <c r="N83" s="36">
        <f t="shared" si="209"/>
        <v>173954.98119999998</v>
      </c>
      <c r="O83" s="36">
        <v>0</v>
      </c>
      <c r="P83" s="36">
        <f t="shared" si="209"/>
        <v>0</v>
      </c>
      <c r="Q83" s="36"/>
      <c r="R83" s="36">
        <f t="shared" si="492"/>
        <v>0</v>
      </c>
      <c r="S83" s="36"/>
      <c r="T83" s="36">
        <f t="shared" si="493"/>
        <v>0</v>
      </c>
      <c r="U83" s="36"/>
      <c r="V83" s="36">
        <f t="shared" si="494"/>
        <v>0</v>
      </c>
      <c r="W83" s="36">
        <v>2</v>
      </c>
      <c r="X83" s="36">
        <f t="shared" si="495"/>
        <v>173954.98119999998</v>
      </c>
      <c r="Y83" s="36"/>
      <c r="Z83" s="36">
        <f t="shared" si="496"/>
        <v>0</v>
      </c>
      <c r="AA83" s="36"/>
      <c r="AB83" s="36">
        <f t="shared" si="497"/>
        <v>0</v>
      </c>
      <c r="AC83" s="36">
        <v>0</v>
      </c>
      <c r="AD83" s="36">
        <f t="shared" si="498"/>
        <v>0</v>
      </c>
      <c r="AE83" s="36">
        <v>0</v>
      </c>
      <c r="AF83" s="36">
        <f t="shared" si="499"/>
        <v>0</v>
      </c>
      <c r="AG83" s="36"/>
      <c r="AH83" s="36">
        <f t="shared" si="500"/>
        <v>0</v>
      </c>
      <c r="AI83" s="36"/>
      <c r="AJ83" s="36">
        <f t="shared" si="501"/>
        <v>0</v>
      </c>
      <c r="AK83" s="39">
        <v>0</v>
      </c>
      <c r="AL83" s="36">
        <f t="shared" si="502"/>
        <v>0</v>
      </c>
      <c r="AM83" s="40">
        <v>6</v>
      </c>
      <c r="AN83" s="36">
        <f t="shared" si="503"/>
        <v>603260.77593600005</v>
      </c>
      <c r="AO83" s="36"/>
      <c r="AP83" s="36">
        <f t="shared" si="504"/>
        <v>0</v>
      </c>
      <c r="AQ83" s="36">
        <v>10</v>
      </c>
      <c r="AR83" s="36">
        <f t="shared" si="505"/>
        <v>1005434.62656</v>
      </c>
      <c r="AS83" s="36"/>
      <c r="AT83" s="36">
        <f t="shared" si="506"/>
        <v>0</v>
      </c>
      <c r="AU83" s="36"/>
      <c r="AV83" s="36">
        <f t="shared" si="507"/>
        <v>0</v>
      </c>
      <c r="AW83" s="36"/>
      <c r="AX83" s="36">
        <f t="shared" si="508"/>
        <v>0</v>
      </c>
      <c r="AY83" s="36"/>
      <c r="AZ83" s="36">
        <f t="shared" si="509"/>
        <v>0</v>
      </c>
      <c r="BA83" s="36"/>
      <c r="BB83" s="36">
        <f t="shared" si="510"/>
        <v>0</v>
      </c>
      <c r="BC83" s="36"/>
      <c r="BD83" s="36">
        <f t="shared" si="511"/>
        <v>0</v>
      </c>
      <c r="BE83" s="36"/>
      <c r="BF83" s="36">
        <f t="shared" si="512"/>
        <v>0</v>
      </c>
      <c r="BG83" s="36"/>
      <c r="BH83" s="36">
        <f t="shared" si="513"/>
        <v>0</v>
      </c>
      <c r="BI83" s="36">
        <v>12</v>
      </c>
      <c r="BJ83" s="36">
        <f t="shared" si="514"/>
        <v>1050807.5978399999</v>
      </c>
      <c r="BK83" s="36">
        <v>8</v>
      </c>
      <c r="BL83" s="36">
        <f t="shared" si="515"/>
        <v>670289.75104</v>
      </c>
      <c r="BM83" s="46">
        <v>4</v>
      </c>
      <c r="BN83" s="36">
        <f t="shared" si="516"/>
        <v>357778.94879999995</v>
      </c>
      <c r="BO83" s="36"/>
      <c r="BP83" s="36">
        <f t="shared" si="517"/>
        <v>0</v>
      </c>
      <c r="BQ83" s="36"/>
      <c r="BR83" s="36">
        <f t="shared" si="518"/>
        <v>0</v>
      </c>
      <c r="BS83" s="36"/>
      <c r="BT83" s="36">
        <f t="shared" si="519"/>
        <v>0</v>
      </c>
      <c r="BU83" s="36"/>
      <c r="BV83" s="36">
        <f t="shared" si="520"/>
        <v>0</v>
      </c>
      <c r="BW83" s="36"/>
      <c r="BX83" s="36">
        <f t="shared" si="521"/>
        <v>0</v>
      </c>
      <c r="BY83" s="36"/>
      <c r="BZ83" s="36">
        <f t="shared" si="522"/>
        <v>0</v>
      </c>
      <c r="CA83" s="36"/>
      <c r="CB83" s="36">
        <f t="shared" si="523"/>
        <v>0</v>
      </c>
      <c r="CC83" s="36"/>
      <c r="CD83" s="36">
        <f t="shared" si="524"/>
        <v>0</v>
      </c>
      <c r="CE83" s="36"/>
      <c r="CF83" s="36">
        <f t="shared" si="525"/>
        <v>0</v>
      </c>
      <c r="CG83" s="36"/>
      <c r="CH83" s="36">
        <f t="shared" si="526"/>
        <v>0</v>
      </c>
      <c r="CI83" s="36"/>
      <c r="CJ83" s="36">
        <f t="shared" si="527"/>
        <v>0</v>
      </c>
      <c r="CK83" s="36"/>
      <c r="CL83" s="36">
        <f t="shared" si="528"/>
        <v>0</v>
      </c>
      <c r="CM83" s="36"/>
      <c r="CN83" s="36">
        <f t="shared" si="528"/>
        <v>0</v>
      </c>
      <c r="CO83" s="41"/>
      <c r="CP83" s="36">
        <f t="shared" si="529"/>
        <v>0</v>
      </c>
      <c r="CQ83" s="36">
        <v>0</v>
      </c>
      <c r="CR83" s="36">
        <f t="shared" si="530"/>
        <v>0</v>
      </c>
      <c r="CS83" s="36"/>
      <c r="CT83" s="36">
        <f t="shared" si="531"/>
        <v>0</v>
      </c>
      <c r="CU83" s="36">
        <v>0</v>
      </c>
      <c r="CV83" s="36">
        <f t="shared" si="532"/>
        <v>0</v>
      </c>
      <c r="CW83" s="36">
        <v>9</v>
      </c>
      <c r="CX83" s="36">
        <f t="shared" si="533"/>
        <v>1007901.065808</v>
      </c>
      <c r="CY83" s="36">
        <v>1</v>
      </c>
      <c r="CZ83" s="36">
        <f t="shared" si="534"/>
        <v>112197.17527199998</v>
      </c>
      <c r="DA83" s="36"/>
      <c r="DB83" s="36">
        <f t="shared" si="535"/>
        <v>0</v>
      </c>
      <c r="DC83" s="36">
        <v>1</v>
      </c>
      <c r="DD83" s="36">
        <f t="shared" si="536"/>
        <v>95307.179239999998</v>
      </c>
      <c r="DE83" s="36"/>
      <c r="DF83" s="36">
        <f t="shared" si="537"/>
        <v>0</v>
      </c>
      <c r="DG83" s="36"/>
      <c r="DH83" s="36">
        <f t="shared" si="538"/>
        <v>0</v>
      </c>
      <c r="DI83" s="36"/>
      <c r="DJ83" s="36">
        <f t="shared" si="308"/>
        <v>0</v>
      </c>
      <c r="DK83" s="36"/>
      <c r="DL83" s="36">
        <f t="shared" si="539"/>
        <v>0</v>
      </c>
      <c r="DM83" s="36"/>
      <c r="DN83" s="36">
        <f t="shared" si="540"/>
        <v>0</v>
      </c>
      <c r="DO83" s="36">
        <f t="shared" si="541"/>
        <v>55</v>
      </c>
      <c r="DP83" s="36">
        <f t="shared" si="541"/>
        <v>5250887.0828959998</v>
      </c>
      <c r="DQ83" s="47">
        <f t="shared" si="543"/>
        <v>55</v>
      </c>
      <c r="DR83" s="80">
        <f t="shared" si="542"/>
        <v>1</v>
      </c>
    </row>
    <row r="84" spans="1:122" ht="15.75" customHeight="1" x14ac:dyDescent="0.25">
      <c r="A84" s="43"/>
      <c r="B84" s="44">
        <v>60</v>
      </c>
      <c r="C84" s="31" t="s">
        <v>209</v>
      </c>
      <c r="D84" s="32">
        <f t="shared" si="544"/>
        <v>19063</v>
      </c>
      <c r="E84" s="33">
        <v>18530</v>
      </c>
      <c r="F84" s="45">
        <v>4.51</v>
      </c>
      <c r="G84" s="35">
        <v>1</v>
      </c>
      <c r="H84" s="35">
        <v>1</v>
      </c>
      <c r="I84" s="32">
        <v>1.4</v>
      </c>
      <c r="J84" s="32">
        <v>1.68</v>
      </c>
      <c r="K84" s="32">
        <v>2.23</v>
      </c>
      <c r="L84" s="32">
        <v>2.57</v>
      </c>
      <c r="M84" s="36">
        <v>0</v>
      </c>
      <c r="N84" s="36">
        <f t="shared" si="209"/>
        <v>0</v>
      </c>
      <c r="O84" s="36">
        <v>0</v>
      </c>
      <c r="P84" s="36">
        <f t="shared" si="209"/>
        <v>0</v>
      </c>
      <c r="Q84" s="36"/>
      <c r="R84" s="36">
        <f t="shared" si="492"/>
        <v>0</v>
      </c>
      <c r="S84" s="36"/>
      <c r="T84" s="36">
        <f t="shared" si="493"/>
        <v>0</v>
      </c>
      <c r="U84" s="36"/>
      <c r="V84" s="36">
        <f t="shared" si="494"/>
        <v>0</v>
      </c>
      <c r="W84" s="36">
        <v>0</v>
      </c>
      <c r="X84" s="36">
        <f t="shared" si="495"/>
        <v>0</v>
      </c>
      <c r="Y84" s="36"/>
      <c r="Z84" s="36">
        <f t="shared" si="496"/>
        <v>0</v>
      </c>
      <c r="AA84" s="36"/>
      <c r="AB84" s="36">
        <f t="shared" si="497"/>
        <v>0</v>
      </c>
      <c r="AC84" s="36">
        <v>0</v>
      </c>
      <c r="AD84" s="36">
        <f t="shared" si="498"/>
        <v>0</v>
      </c>
      <c r="AE84" s="36">
        <v>24</v>
      </c>
      <c r="AF84" s="36">
        <f t="shared" si="499"/>
        <v>3017449.8662</v>
      </c>
      <c r="AG84" s="36"/>
      <c r="AH84" s="36">
        <f t="shared" si="500"/>
        <v>0</v>
      </c>
      <c r="AI84" s="36"/>
      <c r="AJ84" s="36">
        <f t="shared" si="501"/>
        <v>0</v>
      </c>
      <c r="AK84" s="39">
        <v>0</v>
      </c>
      <c r="AL84" s="36">
        <f t="shared" si="502"/>
        <v>0</v>
      </c>
      <c r="AM84" s="40">
        <v>6</v>
      </c>
      <c r="AN84" s="36">
        <f t="shared" si="503"/>
        <v>872021.18572800001</v>
      </c>
      <c r="AO84" s="36"/>
      <c r="AP84" s="36">
        <f t="shared" si="504"/>
        <v>0</v>
      </c>
      <c r="AQ84" s="36"/>
      <c r="AR84" s="36">
        <f t="shared" si="505"/>
        <v>0</v>
      </c>
      <c r="AS84" s="36"/>
      <c r="AT84" s="36">
        <f t="shared" si="506"/>
        <v>0</v>
      </c>
      <c r="AU84" s="36"/>
      <c r="AV84" s="36">
        <f t="shared" si="507"/>
        <v>0</v>
      </c>
      <c r="AW84" s="36"/>
      <c r="AX84" s="36">
        <f t="shared" si="508"/>
        <v>0</v>
      </c>
      <c r="AY84" s="36"/>
      <c r="AZ84" s="36">
        <f t="shared" si="509"/>
        <v>0</v>
      </c>
      <c r="BA84" s="36"/>
      <c r="BB84" s="36">
        <f t="shared" si="510"/>
        <v>0</v>
      </c>
      <c r="BC84" s="36"/>
      <c r="BD84" s="36">
        <f t="shared" si="511"/>
        <v>0</v>
      </c>
      <c r="BE84" s="36"/>
      <c r="BF84" s="36">
        <f t="shared" si="512"/>
        <v>0</v>
      </c>
      <c r="BG84" s="36"/>
      <c r="BH84" s="36">
        <f t="shared" si="513"/>
        <v>0</v>
      </c>
      <c r="BI84" s="36">
        <v>0</v>
      </c>
      <c r="BJ84" s="36">
        <f t="shared" si="514"/>
        <v>0</v>
      </c>
      <c r="BK84" s="36"/>
      <c r="BL84" s="36">
        <f t="shared" si="515"/>
        <v>0</v>
      </c>
      <c r="BM84" s="46"/>
      <c r="BN84" s="36">
        <f t="shared" si="516"/>
        <v>0</v>
      </c>
      <c r="BO84" s="36"/>
      <c r="BP84" s="36">
        <f t="shared" si="517"/>
        <v>0</v>
      </c>
      <c r="BQ84" s="36"/>
      <c r="BR84" s="36">
        <f t="shared" si="518"/>
        <v>0</v>
      </c>
      <c r="BS84" s="36"/>
      <c r="BT84" s="36">
        <f t="shared" si="519"/>
        <v>0</v>
      </c>
      <c r="BU84" s="36"/>
      <c r="BV84" s="36">
        <f t="shared" si="520"/>
        <v>0</v>
      </c>
      <c r="BW84" s="36"/>
      <c r="BX84" s="36">
        <f t="shared" si="521"/>
        <v>0</v>
      </c>
      <c r="BY84" s="36"/>
      <c r="BZ84" s="36">
        <f t="shared" si="522"/>
        <v>0</v>
      </c>
      <c r="CA84" s="36"/>
      <c r="CB84" s="36">
        <f t="shared" si="523"/>
        <v>0</v>
      </c>
      <c r="CC84" s="36"/>
      <c r="CD84" s="36">
        <f t="shared" si="524"/>
        <v>0</v>
      </c>
      <c r="CE84" s="36"/>
      <c r="CF84" s="36">
        <f t="shared" si="525"/>
        <v>0</v>
      </c>
      <c r="CG84" s="36"/>
      <c r="CH84" s="36">
        <f t="shared" si="526"/>
        <v>0</v>
      </c>
      <c r="CI84" s="36"/>
      <c r="CJ84" s="36">
        <f t="shared" si="527"/>
        <v>0</v>
      </c>
      <c r="CK84" s="36"/>
      <c r="CL84" s="36">
        <f t="shared" si="528"/>
        <v>0</v>
      </c>
      <c r="CM84" s="36">
        <v>1</v>
      </c>
      <c r="CN84" s="36">
        <f t="shared" si="528"/>
        <v>165622.20882899995</v>
      </c>
      <c r="CO84" s="41"/>
      <c r="CP84" s="36">
        <f t="shared" si="529"/>
        <v>0</v>
      </c>
      <c r="CQ84" s="36">
        <v>0</v>
      </c>
      <c r="CR84" s="36">
        <f t="shared" si="530"/>
        <v>0</v>
      </c>
      <c r="CS84" s="36"/>
      <c r="CT84" s="36">
        <f t="shared" si="531"/>
        <v>0</v>
      </c>
      <c r="CU84" s="36">
        <v>0</v>
      </c>
      <c r="CV84" s="36">
        <f t="shared" si="532"/>
        <v>0</v>
      </c>
      <c r="CW84" s="36"/>
      <c r="CX84" s="36">
        <f t="shared" si="533"/>
        <v>0</v>
      </c>
      <c r="CY84" s="36"/>
      <c r="CZ84" s="36">
        <f t="shared" si="534"/>
        <v>0</v>
      </c>
      <c r="DA84" s="36"/>
      <c r="DB84" s="36">
        <f t="shared" si="535"/>
        <v>0</v>
      </c>
      <c r="DC84" s="36"/>
      <c r="DD84" s="36">
        <f t="shared" si="536"/>
        <v>0</v>
      </c>
      <c r="DE84" s="36"/>
      <c r="DF84" s="36">
        <f t="shared" si="537"/>
        <v>0</v>
      </c>
      <c r="DG84" s="36"/>
      <c r="DH84" s="36">
        <f t="shared" si="538"/>
        <v>0</v>
      </c>
      <c r="DI84" s="36"/>
      <c r="DJ84" s="36">
        <f t="shared" si="308"/>
        <v>0</v>
      </c>
      <c r="DK84" s="36"/>
      <c r="DL84" s="36">
        <f t="shared" si="539"/>
        <v>0</v>
      </c>
      <c r="DM84" s="36"/>
      <c r="DN84" s="36">
        <f t="shared" si="540"/>
        <v>0</v>
      </c>
      <c r="DO84" s="36">
        <f t="shared" si="541"/>
        <v>31</v>
      </c>
      <c r="DP84" s="36">
        <f t="shared" si="541"/>
        <v>4055093.2607570002</v>
      </c>
      <c r="DQ84" s="47">
        <f t="shared" si="543"/>
        <v>31</v>
      </c>
      <c r="DR84" s="80">
        <f t="shared" si="542"/>
        <v>1</v>
      </c>
    </row>
    <row r="85" spans="1:122" ht="40.5" customHeight="1" x14ac:dyDescent="0.25">
      <c r="A85" s="43"/>
      <c r="B85" s="44">
        <v>61</v>
      </c>
      <c r="C85" s="31" t="s">
        <v>210</v>
      </c>
      <c r="D85" s="32">
        <f t="shared" si="544"/>
        <v>19063</v>
      </c>
      <c r="E85" s="33">
        <v>18530</v>
      </c>
      <c r="F85" s="45">
        <v>1.18</v>
      </c>
      <c r="G85" s="35">
        <v>1</v>
      </c>
      <c r="H85" s="35">
        <v>1</v>
      </c>
      <c r="I85" s="32">
        <v>1.4</v>
      </c>
      <c r="J85" s="32">
        <v>1.68</v>
      </c>
      <c r="K85" s="32">
        <v>2.23</v>
      </c>
      <c r="L85" s="32">
        <v>2.57</v>
      </c>
      <c r="M85" s="36">
        <v>6</v>
      </c>
      <c r="N85" s="36">
        <f t="shared" si="209"/>
        <v>197371.99789999999</v>
      </c>
      <c r="O85" s="36">
        <v>0</v>
      </c>
      <c r="P85" s="36">
        <f t="shared" si="209"/>
        <v>0</v>
      </c>
      <c r="Q85" s="36">
        <v>0</v>
      </c>
      <c r="R85" s="36">
        <f t="shared" si="492"/>
        <v>0</v>
      </c>
      <c r="S85" s="36"/>
      <c r="T85" s="36">
        <f t="shared" si="493"/>
        <v>0</v>
      </c>
      <c r="U85" s="36">
        <v>0</v>
      </c>
      <c r="V85" s="36">
        <f t="shared" si="494"/>
        <v>0</v>
      </c>
      <c r="W85" s="36">
        <v>0</v>
      </c>
      <c r="X85" s="36">
        <f t="shared" si="495"/>
        <v>0</v>
      </c>
      <c r="Y85" s="36">
        <v>0</v>
      </c>
      <c r="Z85" s="36">
        <f t="shared" si="496"/>
        <v>0</v>
      </c>
      <c r="AA85" s="36">
        <v>0</v>
      </c>
      <c r="AB85" s="36">
        <f t="shared" si="497"/>
        <v>0</v>
      </c>
      <c r="AC85" s="36">
        <v>0</v>
      </c>
      <c r="AD85" s="36">
        <f t="shared" si="498"/>
        <v>0</v>
      </c>
      <c r="AE85" s="36">
        <v>2</v>
      </c>
      <c r="AF85" s="36">
        <f t="shared" si="499"/>
        <v>65790.665966666667</v>
      </c>
      <c r="AG85" s="36">
        <v>0</v>
      </c>
      <c r="AH85" s="36">
        <f t="shared" si="500"/>
        <v>0</v>
      </c>
      <c r="AI85" s="36"/>
      <c r="AJ85" s="36">
        <f t="shared" si="501"/>
        <v>0</v>
      </c>
      <c r="AK85" s="39">
        <v>0</v>
      </c>
      <c r="AL85" s="36">
        <f t="shared" si="502"/>
        <v>0</v>
      </c>
      <c r="AM85" s="40">
        <v>192</v>
      </c>
      <c r="AN85" s="36">
        <f t="shared" si="503"/>
        <v>7301002.2113279989</v>
      </c>
      <c r="AO85" s="36"/>
      <c r="AP85" s="36">
        <f t="shared" si="504"/>
        <v>0</v>
      </c>
      <c r="AQ85" s="36">
        <v>4</v>
      </c>
      <c r="AR85" s="36">
        <f t="shared" si="505"/>
        <v>152104.21273599996</v>
      </c>
      <c r="AS85" s="36">
        <v>0</v>
      </c>
      <c r="AT85" s="36">
        <f t="shared" si="506"/>
        <v>0</v>
      </c>
      <c r="AU85" s="36"/>
      <c r="AV85" s="36">
        <f t="shared" si="507"/>
        <v>0</v>
      </c>
      <c r="AW85" s="36"/>
      <c r="AX85" s="36">
        <f t="shared" si="508"/>
        <v>0</v>
      </c>
      <c r="AY85" s="36">
        <v>2</v>
      </c>
      <c r="AZ85" s="36">
        <f t="shared" si="509"/>
        <v>73976.518699999986</v>
      </c>
      <c r="BA85" s="36">
        <v>0</v>
      </c>
      <c r="BB85" s="36">
        <f t="shared" si="510"/>
        <v>0</v>
      </c>
      <c r="BC85" s="36">
        <v>0</v>
      </c>
      <c r="BD85" s="36">
        <f t="shared" si="511"/>
        <v>0</v>
      </c>
      <c r="BE85" s="36">
        <v>0</v>
      </c>
      <c r="BF85" s="36">
        <f t="shared" si="512"/>
        <v>0</v>
      </c>
      <c r="BG85" s="36">
        <v>0</v>
      </c>
      <c r="BH85" s="36">
        <f t="shared" si="513"/>
        <v>0</v>
      </c>
      <c r="BI85" s="36">
        <v>315</v>
      </c>
      <c r="BJ85" s="36">
        <f t="shared" si="514"/>
        <v>10432296.584324999</v>
      </c>
      <c r="BK85" s="36">
        <v>15</v>
      </c>
      <c r="BL85" s="36">
        <f t="shared" si="515"/>
        <v>475325.66479999991</v>
      </c>
      <c r="BM85" s="46"/>
      <c r="BN85" s="36">
        <f t="shared" si="516"/>
        <v>0</v>
      </c>
      <c r="BO85" s="36"/>
      <c r="BP85" s="36">
        <f t="shared" si="517"/>
        <v>0</v>
      </c>
      <c r="BQ85" s="36"/>
      <c r="BR85" s="36">
        <f t="shared" si="518"/>
        <v>0</v>
      </c>
      <c r="BS85" s="36"/>
      <c r="BT85" s="36">
        <f t="shared" si="519"/>
        <v>0</v>
      </c>
      <c r="BU85" s="36">
        <v>0</v>
      </c>
      <c r="BV85" s="36">
        <f t="shared" si="520"/>
        <v>0</v>
      </c>
      <c r="BW85" s="36"/>
      <c r="BX85" s="36">
        <f t="shared" si="521"/>
        <v>0</v>
      </c>
      <c r="BY85" s="36">
        <v>0</v>
      </c>
      <c r="BZ85" s="36">
        <f t="shared" si="522"/>
        <v>0</v>
      </c>
      <c r="CA85" s="36">
        <v>2</v>
      </c>
      <c r="CB85" s="36">
        <f t="shared" si="523"/>
        <v>67656.916599999997</v>
      </c>
      <c r="CC85" s="36">
        <v>0</v>
      </c>
      <c r="CD85" s="36">
        <f t="shared" si="524"/>
        <v>0</v>
      </c>
      <c r="CE85" s="36"/>
      <c r="CF85" s="36">
        <f t="shared" si="525"/>
        <v>0</v>
      </c>
      <c r="CG85" s="36"/>
      <c r="CH85" s="36">
        <f t="shared" si="526"/>
        <v>0</v>
      </c>
      <c r="CI85" s="36">
        <v>11</v>
      </c>
      <c r="CJ85" s="36">
        <f t="shared" si="527"/>
        <v>339059.04404166655</v>
      </c>
      <c r="CK85" s="36">
        <v>16</v>
      </c>
      <c r="CL85" s="36">
        <f t="shared" si="528"/>
        <v>603126.18217599986</v>
      </c>
      <c r="CM85" s="36">
        <v>16</v>
      </c>
      <c r="CN85" s="36">
        <f t="shared" si="528"/>
        <v>693336.43075199984</v>
      </c>
      <c r="CO85" s="41">
        <v>6</v>
      </c>
      <c r="CP85" s="36">
        <f t="shared" si="529"/>
        <v>210033.83449999994</v>
      </c>
      <c r="CQ85" s="36">
        <v>1</v>
      </c>
      <c r="CR85" s="36">
        <f t="shared" si="530"/>
        <v>42354.816867999994</v>
      </c>
      <c r="CS85" s="36"/>
      <c r="CT85" s="36">
        <f t="shared" si="531"/>
        <v>0</v>
      </c>
      <c r="CU85" s="36">
        <v>3</v>
      </c>
      <c r="CV85" s="36">
        <f t="shared" si="532"/>
        <v>127300.64117399997</v>
      </c>
      <c r="CW85" s="36">
        <v>1</v>
      </c>
      <c r="CX85" s="36">
        <f t="shared" si="533"/>
        <v>42354.816867999994</v>
      </c>
      <c r="CY85" s="36">
        <v>12</v>
      </c>
      <c r="CZ85" s="36">
        <f t="shared" si="534"/>
        <v>509202.5646959999</v>
      </c>
      <c r="DA85" s="36">
        <v>48</v>
      </c>
      <c r="DB85" s="36">
        <f t="shared" si="535"/>
        <v>1680270.6759999995</v>
      </c>
      <c r="DC85" s="36"/>
      <c r="DD85" s="36">
        <f t="shared" si="536"/>
        <v>0</v>
      </c>
      <c r="DE85" s="36"/>
      <c r="DF85" s="36">
        <f t="shared" si="537"/>
        <v>0</v>
      </c>
      <c r="DG85" s="36">
        <v>1</v>
      </c>
      <c r="DH85" s="36">
        <f t="shared" si="538"/>
        <v>45553.718279999994</v>
      </c>
      <c r="DI85" s="36"/>
      <c r="DJ85" s="36">
        <f t="shared" si="308"/>
        <v>0</v>
      </c>
      <c r="DK85" s="36">
        <v>12</v>
      </c>
      <c r="DL85" s="36">
        <f t="shared" si="539"/>
        <v>808701.01591999992</v>
      </c>
      <c r="DM85" s="36"/>
      <c r="DN85" s="36">
        <f t="shared" si="540"/>
        <v>0</v>
      </c>
      <c r="DO85" s="36">
        <f t="shared" si="541"/>
        <v>665</v>
      </c>
      <c r="DP85" s="36">
        <f t="shared" si="541"/>
        <v>23866818.513631329</v>
      </c>
      <c r="DQ85" s="47">
        <f t="shared" si="543"/>
        <v>665</v>
      </c>
      <c r="DR85" s="80">
        <f t="shared" si="542"/>
        <v>1</v>
      </c>
    </row>
    <row r="86" spans="1:122" ht="22.5" customHeight="1" x14ac:dyDescent="0.25">
      <c r="A86" s="43"/>
      <c r="B86" s="44">
        <v>62</v>
      </c>
      <c r="C86" s="31" t="s">
        <v>211</v>
      </c>
      <c r="D86" s="32">
        <f t="shared" si="544"/>
        <v>19063</v>
      </c>
      <c r="E86" s="33">
        <v>18530</v>
      </c>
      <c r="F86" s="45">
        <v>0.98</v>
      </c>
      <c r="G86" s="35">
        <v>1</v>
      </c>
      <c r="H86" s="35">
        <v>1</v>
      </c>
      <c r="I86" s="32">
        <v>1.4</v>
      </c>
      <c r="J86" s="32">
        <v>1.68</v>
      </c>
      <c r="K86" s="32">
        <v>2.23</v>
      </c>
      <c r="L86" s="32">
        <v>2.57</v>
      </c>
      <c r="M86" s="36">
        <v>0</v>
      </c>
      <c r="N86" s="36">
        <f t="shared" si="209"/>
        <v>0</v>
      </c>
      <c r="O86" s="36">
        <v>0</v>
      </c>
      <c r="P86" s="36">
        <f t="shared" si="209"/>
        <v>0</v>
      </c>
      <c r="Q86" s="36"/>
      <c r="R86" s="36">
        <f t="shared" si="492"/>
        <v>0</v>
      </c>
      <c r="S86" s="36"/>
      <c r="T86" s="36">
        <f t="shared" si="493"/>
        <v>0</v>
      </c>
      <c r="U86" s="36"/>
      <c r="V86" s="36">
        <f t="shared" si="494"/>
        <v>0</v>
      </c>
      <c r="W86" s="36">
        <v>0</v>
      </c>
      <c r="X86" s="36">
        <f t="shared" si="495"/>
        <v>0</v>
      </c>
      <c r="Y86" s="36"/>
      <c r="Z86" s="36">
        <f t="shared" si="496"/>
        <v>0</v>
      </c>
      <c r="AA86" s="36"/>
      <c r="AB86" s="36">
        <f t="shared" si="497"/>
        <v>0</v>
      </c>
      <c r="AC86" s="36">
        <v>0</v>
      </c>
      <c r="AD86" s="36">
        <f t="shared" si="498"/>
        <v>0</v>
      </c>
      <c r="AE86" s="36">
        <v>300</v>
      </c>
      <c r="AF86" s="36">
        <f t="shared" si="499"/>
        <v>8195955.8450000007</v>
      </c>
      <c r="AG86" s="36"/>
      <c r="AH86" s="36">
        <f t="shared" si="500"/>
        <v>0</v>
      </c>
      <c r="AI86" s="36"/>
      <c r="AJ86" s="36">
        <f t="shared" si="501"/>
        <v>0</v>
      </c>
      <c r="AK86" s="39">
        <v>0</v>
      </c>
      <c r="AL86" s="36">
        <f t="shared" si="502"/>
        <v>0</v>
      </c>
      <c r="AM86" s="40">
        <v>658</v>
      </c>
      <c r="AN86" s="36">
        <f t="shared" si="503"/>
        <v>20780271.300992001</v>
      </c>
      <c r="AO86" s="36"/>
      <c r="AP86" s="36">
        <f t="shared" si="504"/>
        <v>0</v>
      </c>
      <c r="AQ86" s="36"/>
      <c r="AR86" s="36">
        <f t="shared" si="505"/>
        <v>0</v>
      </c>
      <c r="AS86" s="36"/>
      <c r="AT86" s="36">
        <f t="shared" si="506"/>
        <v>0</v>
      </c>
      <c r="AU86" s="36"/>
      <c r="AV86" s="36">
        <f t="shared" si="507"/>
        <v>0</v>
      </c>
      <c r="AW86" s="36"/>
      <c r="AX86" s="36">
        <f t="shared" si="508"/>
        <v>0</v>
      </c>
      <c r="AY86" s="36"/>
      <c r="AZ86" s="36">
        <f t="shared" si="509"/>
        <v>0</v>
      </c>
      <c r="BA86" s="36"/>
      <c r="BB86" s="36">
        <f t="shared" si="510"/>
        <v>0</v>
      </c>
      <c r="BC86" s="36"/>
      <c r="BD86" s="36">
        <f t="shared" si="511"/>
        <v>0</v>
      </c>
      <c r="BE86" s="36"/>
      <c r="BF86" s="36">
        <f t="shared" si="512"/>
        <v>0</v>
      </c>
      <c r="BG86" s="36"/>
      <c r="BH86" s="36">
        <f t="shared" si="513"/>
        <v>0</v>
      </c>
      <c r="BI86" s="36">
        <v>45</v>
      </c>
      <c r="BJ86" s="36">
        <f t="shared" si="514"/>
        <v>1237730.103225</v>
      </c>
      <c r="BK86" s="36"/>
      <c r="BL86" s="36">
        <f t="shared" si="515"/>
        <v>0</v>
      </c>
      <c r="BM86" s="46"/>
      <c r="BN86" s="36">
        <f t="shared" si="516"/>
        <v>0</v>
      </c>
      <c r="BO86" s="36"/>
      <c r="BP86" s="36">
        <f t="shared" si="517"/>
        <v>0</v>
      </c>
      <c r="BQ86" s="36"/>
      <c r="BR86" s="36">
        <f t="shared" si="518"/>
        <v>0</v>
      </c>
      <c r="BS86" s="36"/>
      <c r="BT86" s="36">
        <f t="shared" si="519"/>
        <v>0</v>
      </c>
      <c r="BU86" s="36"/>
      <c r="BV86" s="36">
        <f t="shared" si="520"/>
        <v>0</v>
      </c>
      <c r="BW86" s="36"/>
      <c r="BX86" s="36">
        <f t="shared" si="521"/>
        <v>0</v>
      </c>
      <c r="BY86" s="36"/>
      <c r="BZ86" s="36">
        <f t="shared" si="522"/>
        <v>0</v>
      </c>
      <c r="CA86" s="36">
        <v>30</v>
      </c>
      <c r="CB86" s="36">
        <f t="shared" si="523"/>
        <v>842844.63899999997</v>
      </c>
      <c r="CC86" s="36"/>
      <c r="CD86" s="36">
        <f t="shared" si="524"/>
        <v>0</v>
      </c>
      <c r="CE86" s="36"/>
      <c r="CF86" s="36">
        <f t="shared" si="525"/>
        <v>0</v>
      </c>
      <c r="CG86" s="36"/>
      <c r="CH86" s="36">
        <f t="shared" si="526"/>
        <v>0</v>
      </c>
      <c r="CI86" s="36">
        <v>8</v>
      </c>
      <c r="CJ86" s="36">
        <f t="shared" si="527"/>
        <v>204793.75233333331</v>
      </c>
      <c r="CK86" s="36">
        <v>73</v>
      </c>
      <c r="CL86" s="36">
        <f t="shared" si="528"/>
        <v>2285362.6627580002</v>
      </c>
      <c r="CM86" s="36">
        <v>15</v>
      </c>
      <c r="CN86" s="36">
        <f t="shared" si="528"/>
        <v>539832.92012999998</v>
      </c>
      <c r="CO86" s="41">
        <v>23</v>
      </c>
      <c r="CP86" s="36">
        <f t="shared" si="529"/>
        <v>668667.03808333317</v>
      </c>
      <c r="CQ86" s="36">
        <v>0</v>
      </c>
      <c r="CR86" s="36">
        <f t="shared" si="530"/>
        <v>0</v>
      </c>
      <c r="CS86" s="36">
        <v>1</v>
      </c>
      <c r="CT86" s="36">
        <f t="shared" si="531"/>
        <v>30584.611651999996</v>
      </c>
      <c r="CU86" s="36">
        <v>0</v>
      </c>
      <c r="CV86" s="36">
        <f t="shared" si="532"/>
        <v>0</v>
      </c>
      <c r="CW86" s="36">
        <v>1</v>
      </c>
      <c r="CX86" s="36">
        <f t="shared" si="533"/>
        <v>35176.034347999994</v>
      </c>
      <c r="CY86" s="36">
        <v>15</v>
      </c>
      <c r="CZ86" s="36">
        <f t="shared" si="534"/>
        <v>528621.30657000002</v>
      </c>
      <c r="DA86" s="36">
        <v>24</v>
      </c>
      <c r="DB86" s="36">
        <f t="shared" si="535"/>
        <v>697739.51799999992</v>
      </c>
      <c r="DC86" s="36"/>
      <c r="DD86" s="36">
        <f t="shared" si="536"/>
        <v>0</v>
      </c>
      <c r="DE86" s="36">
        <v>80</v>
      </c>
      <c r="DF86" s="36">
        <f t="shared" si="537"/>
        <v>3120775.8960000002</v>
      </c>
      <c r="DG86" s="36">
        <v>17</v>
      </c>
      <c r="DH86" s="36">
        <f t="shared" si="538"/>
        <v>643156.73436</v>
      </c>
      <c r="DI86" s="36"/>
      <c r="DJ86" s="36">
        <f t="shared" si="308"/>
        <v>0</v>
      </c>
      <c r="DK86" s="36">
        <v>1</v>
      </c>
      <c r="DL86" s="36">
        <f t="shared" si="539"/>
        <v>55969.420593333321</v>
      </c>
      <c r="DM86" s="36"/>
      <c r="DN86" s="36">
        <f t="shared" si="540"/>
        <v>0</v>
      </c>
      <c r="DO86" s="36">
        <f t="shared" si="541"/>
        <v>1291</v>
      </c>
      <c r="DP86" s="36">
        <f t="shared" si="541"/>
        <v>39867481.783045009</v>
      </c>
      <c r="DQ86" s="47">
        <f t="shared" si="543"/>
        <v>1291</v>
      </c>
      <c r="DR86" s="80">
        <f t="shared" si="542"/>
        <v>1</v>
      </c>
    </row>
    <row r="87" spans="1:122" ht="30" customHeight="1" x14ac:dyDescent="0.25">
      <c r="A87" s="43"/>
      <c r="B87" s="44">
        <v>63</v>
      </c>
      <c r="C87" s="31" t="s">
        <v>212</v>
      </c>
      <c r="D87" s="32">
        <f t="shared" si="544"/>
        <v>19063</v>
      </c>
      <c r="E87" s="33">
        <v>18530</v>
      </c>
      <c r="F87" s="45">
        <v>0.35</v>
      </c>
      <c r="G87" s="35">
        <v>1</v>
      </c>
      <c r="H87" s="35">
        <v>1</v>
      </c>
      <c r="I87" s="32">
        <v>1.4</v>
      </c>
      <c r="J87" s="32">
        <v>1.68</v>
      </c>
      <c r="K87" s="32">
        <v>2.23</v>
      </c>
      <c r="L87" s="32">
        <v>2.57</v>
      </c>
      <c r="M87" s="36">
        <v>92</v>
      </c>
      <c r="N87" s="36">
        <f t="shared" si="209"/>
        <v>897652.30683333334</v>
      </c>
      <c r="O87" s="36">
        <v>0</v>
      </c>
      <c r="P87" s="36">
        <f t="shared" si="209"/>
        <v>0</v>
      </c>
      <c r="Q87" s="36">
        <v>0</v>
      </c>
      <c r="R87" s="36">
        <f t="shared" si="492"/>
        <v>0</v>
      </c>
      <c r="S87" s="36"/>
      <c r="T87" s="36">
        <f t="shared" si="493"/>
        <v>0</v>
      </c>
      <c r="U87" s="36">
        <v>0</v>
      </c>
      <c r="V87" s="36">
        <f t="shared" si="494"/>
        <v>0</v>
      </c>
      <c r="W87" s="36">
        <v>0</v>
      </c>
      <c r="X87" s="36">
        <f t="shared" si="495"/>
        <v>0</v>
      </c>
      <c r="Y87" s="36">
        <v>0</v>
      </c>
      <c r="Z87" s="36">
        <f t="shared" si="496"/>
        <v>0</v>
      </c>
      <c r="AA87" s="36">
        <v>0</v>
      </c>
      <c r="AB87" s="36">
        <f t="shared" si="497"/>
        <v>0</v>
      </c>
      <c r="AC87" s="36">
        <v>0</v>
      </c>
      <c r="AD87" s="36">
        <f t="shared" si="498"/>
        <v>0</v>
      </c>
      <c r="AE87" s="36">
        <v>0</v>
      </c>
      <c r="AF87" s="36">
        <f t="shared" si="499"/>
        <v>0</v>
      </c>
      <c r="AG87" s="36">
        <v>2</v>
      </c>
      <c r="AH87" s="36">
        <f t="shared" si="500"/>
        <v>16617.178083333332</v>
      </c>
      <c r="AI87" s="36"/>
      <c r="AJ87" s="36">
        <f t="shared" si="501"/>
        <v>0</v>
      </c>
      <c r="AK87" s="39">
        <v>185</v>
      </c>
      <c r="AL87" s="36">
        <f t="shared" si="502"/>
        <v>1794261.3230208333</v>
      </c>
      <c r="AM87" s="40">
        <v>20</v>
      </c>
      <c r="AN87" s="36">
        <f t="shared" si="503"/>
        <v>225578.28159999999</v>
      </c>
      <c r="AO87" s="36">
        <v>0</v>
      </c>
      <c r="AP87" s="36">
        <f t="shared" si="504"/>
        <v>0</v>
      </c>
      <c r="AQ87" s="36">
        <v>3</v>
      </c>
      <c r="AR87" s="36">
        <f t="shared" si="505"/>
        <v>33836.74224</v>
      </c>
      <c r="AS87" s="36">
        <v>0</v>
      </c>
      <c r="AT87" s="36">
        <f t="shared" si="506"/>
        <v>0</v>
      </c>
      <c r="AU87" s="36"/>
      <c r="AV87" s="36">
        <f t="shared" si="507"/>
        <v>0</v>
      </c>
      <c r="AW87" s="36"/>
      <c r="AX87" s="36">
        <f t="shared" si="508"/>
        <v>0</v>
      </c>
      <c r="AY87" s="36">
        <v>29</v>
      </c>
      <c r="AZ87" s="36">
        <f t="shared" si="509"/>
        <v>318161.72237499995</v>
      </c>
      <c r="BA87" s="36">
        <v>0</v>
      </c>
      <c r="BB87" s="36">
        <f t="shared" si="510"/>
        <v>0</v>
      </c>
      <c r="BC87" s="36">
        <v>0</v>
      </c>
      <c r="BD87" s="36">
        <f t="shared" si="511"/>
        <v>0</v>
      </c>
      <c r="BE87" s="36">
        <v>0</v>
      </c>
      <c r="BF87" s="36">
        <f t="shared" si="512"/>
        <v>0</v>
      </c>
      <c r="BG87" s="36">
        <v>0</v>
      </c>
      <c r="BH87" s="36">
        <f t="shared" si="513"/>
        <v>0</v>
      </c>
      <c r="BI87" s="36">
        <v>272</v>
      </c>
      <c r="BJ87" s="36">
        <f t="shared" si="514"/>
        <v>2671925.3021999998</v>
      </c>
      <c r="BK87" s="36">
        <v>3</v>
      </c>
      <c r="BL87" s="36">
        <f t="shared" si="515"/>
        <v>28197.285199999998</v>
      </c>
      <c r="BM87" s="46">
        <v>70</v>
      </c>
      <c r="BN87" s="36">
        <f t="shared" si="516"/>
        <v>702370.53249999997</v>
      </c>
      <c r="BO87" s="36"/>
      <c r="BP87" s="36">
        <f t="shared" si="517"/>
        <v>0</v>
      </c>
      <c r="BQ87" s="36"/>
      <c r="BR87" s="36">
        <f t="shared" si="518"/>
        <v>0</v>
      </c>
      <c r="BS87" s="36">
        <v>7</v>
      </c>
      <c r="BT87" s="36">
        <f t="shared" si="519"/>
        <v>48497.012958333333</v>
      </c>
      <c r="BU87" s="36">
        <v>0</v>
      </c>
      <c r="BV87" s="36">
        <f t="shared" si="520"/>
        <v>0</v>
      </c>
      <c r="BW87" s="36"/>
      <c r="BX87" s="36">
        <f t="shared" si="521"/>
        <v>0</v>
      </c>
      <c r="BY87" s="36"/>
      <c r="BZ87" s="36">
        <f t="shared" si="522"/>
        <v>0</v>
      </c>
      <c r="CA87" s="36">
        <v>30</v>
      </c>
      <c r="CB87" s="36">
        <f t="shared" si="523"/>
        <v>301015.9425</v>
      </c>
      <c r="CC87" s="36">
        <v>0</v>
      </c>
      <c r="CD87" s="36">
        <f t="shared" si="524"/>
        <v>0</v>
      </c>
      <c r="CE87" s="36"/>
      <c r="CF87" s="36">
        <f t="shared" si="525"/>
        <v>0</v>
      </c>
      <c r="CG87" s="36"/>
      <c r="CH87" s="36">
        <f t="shared" si="526"/>
        <v>0</v>
      </c>
      <c r="CI87" s="36">
        <v>6</v>
      </c>
      <c r="CJ87" s="36">
        <f t="shared" si="527"/>
        <v>54855.469375000001</v>
      </c>
      <c r="CK87" s="36">
        <v>33</v>
      </c>
      <c r="CL87" s="36">
        <f t="shared" si="528"/>
        <v>368967.55318499997</v>
      </c>
      <c r="CM87" s="36">
        <v>30</v>
      </c>
      <c r="CN87" s="36">
        <f t="shared" si="528"/>
        <v>385594.94294999994</v>
      </c>
      <c r="CO87" s="41">
        <v>18</v>
      </c>
      <c r="CP87" s="36">
        <f t="shared" si="529"/>
        <v>186894.51374999998</v>
      </c>
      <c r="CQ87" s="36">
        <v>3</v>
      </c>
      <c r="CR87" s="36">
        <f t="shared" si="530"/>
        <v>37688.608229999998</v>
      </c>
      <c r="CS87" s="36">
        <v>12</v>
      </c>
      <c r="CT87" s="36">
        <f t="shared" si="531"/>
        <v>131076.90708</v>
      </c>
      <c r="CU87" s="36">
        <v>33</v>
      </c>
      <c r="CV87" s="36">
        <f t="shared" si="532"/>
        <v>415345.31230499991</v>
      </c>
      <c r="CW87" s="36">
        <v>75</v>
      </c>
      <c r="CX87" s="36">
        <f t="shared" si="533"/>
        <v>942215.20574999996</v>
      </c>
      <c r="CY87" s="36">
        <v>23</v>
      </c>
      <c r="CZ87" s="36">
        <f t="shared" si="534"/>
        <v>289483.09645499999</v>
      </c>
      <c r="DA87" s="36">
        <v>32</v>
      </c>
      <c r="DB87" s="36">
        <f t="shared" si="535"/>
        <v>332256.91333333321</v>
      </c>
      <c r="DC87" s="36"/>
      <c r="DD87" s="36">
        <f t="shared" si="536"/>
        <v>0</v>
      </c>
      <c r="DE87" s="36"/>
      <c r="DF87" s="36">
        <f t="shared" si="537"/>
        <v>0</v>
      </c>
      <c r="DG87" s="36">
        <v>30</v>
      </c>
      <c r="DH87" s="36">
        <f t="shared" si="538"/>
        <v>405350.88299999997</v>
      </c>
      <c r="DI87" s="36">
        <v>7</v>
      </c>
      <c r="DJ87" s="36">
        <f t="shared" si="308"/>
        <v>129451.82753124999</v>
      </c>
      <c r="DK87" s="36">
        <v>40</v>
      </c>
      <c r="DL87" s="36">
        <f t="shared" si="539"/>
        <v>799563.15133333323</v>
      </c>
      <c r="DM87" s="36"/>
      <c r="DN87" s="36">
        <f t="shared" si="540"/>
        <v>0</v>
      </c>
      <c r="DO87" s="36">
        <f t="shared" si="541"/>
        <v>1055</v>
      </c>
      <c r="DP87" s="36">
        <f t="shared" si="541"/>
        <v>11516858.01378875</v>
      </c>
      <c r="DQ87" s="47">
        <f t="shared" si="543"/>
        <v>1055</v>
      </c>
      <c r="DR87" s="80">
        <f t="shared" si="542"/>
        <v>1</v>
      </c>
    </row>
    <row r="88" spans="1:122" ht="30" customHeight="1" x14ac:dyDescent="0.25">
      <c r="A88" s="43"/>
      <c r="B88" s="44">
        <v>64</v>
      </c>
      <c r="C88" s="31" t="s">
        <v>213</v>
      </c>
      <c r="D88" s="32">
        <f t="shared" si="544"/>
        <v>19063</v>
      </c>
      <c r="E88" s="33">
        <v>18530</v>
      </c>
      <c r="F88" s="45">
        <v>0.5</v>
      </c>
      <c r="G88" s="35">
        <v>1</v>
      </c>
      <c r="H88" s="35">
        <v>1</v>
      </c>
      <c r="I88" s="32">
        <v>1.4</v>
      </c>
      <c r="J88" s="32">
        <v>1.68</v>
      </c>
      <c r="K88" s="32">
        <v>2.23</v>
      </c>
      <c r="L88" s="32">
        <v>2.57</v>
      </c>
      <c r="M88" s="36">
        <v>21</v>
      </c>
      <c r="N88" s="36">
        <f t="shared" si="209"/>
        <v>292712.70874999999</v>
      </c>
      <c r="O88" s="36">
        <v>0</v>
      </c>
      <c r="P88" s="36">
        <f t="shared" si="209"/>
        <v>0</v>
      </c>
      <c r="Q88" s="36"/>
      <c r="R88" s="36">
        <f t="shared" si="492"/>
        <v>0</v>
      </c>
      <c r="S88" s="36"/>
      <c r="T88" s="36">
        <f t="shared" si="493"/>
        <v>0</v>
      </c>
      <c r="U88" s="36"/>
      <c r="V88" s="36">
        <f t="shared" si="494"/>
        <v>0</v>
      </c>
      <c r="W88" s="36">
        <v>0</v>
      </c>
      <c r="X88" s="36">
        <f t="shared" si="495"/>
        <v>0</v>
      </c>
      <c r="Y88" s="36"/>
      <c r="Z88" s="36">
        <f t="shared" si="496"/>
        <v>0</v>
      </c>
      <c r="AA88" s="36"/>
      <c r="AB88" s="36">
        <f t="shared" si="497"/>
        <v>0</v>
      </c>
      <c r="AC88" s="36">
        <v>0</v>
      </c>
      <c r="AD88" s="36">
        <f t="shared" si="498"/>
        <v>0</v>
      </c>
      <c r="AE88" s="36">
        <v>1299</v>
      </c>
      <c r="AF88" s="36">
        <f t="shared" si="499"/>
        <v>18106371.841250002</v>
      </c>
      <c r="AG88" s="36"/>
      <c r="AH88" s="36">
        <f t="shared" si="500"/>
        <v>0</v>
      </c>
      <c r="AI88" s="36"/>
      <c r="AJ88" s="36">
        <f t="shared" si="501"/>
        <v>0</v>
      </c>
      <c r="AK88" s="39">
        <v>197</v>
      </c>
      <c r="AL88" s="36">
        <f t="shared" si="502"/>
        <v>2729494.0589583335</v>
      </c>
      <c r="AM88" s="40">
        <v>750</v>
      </c>
      <c r="AN88" s="36">
        <f t="shared" si="503"/>
        <v>12084550.800000001</v>
      </c>
      <c r="AO88" s="36"/>
      <c r="AP88" s="36">
        <f t="shared" si="504"/>
        <v>0</v>
      </c>
      <c r="AQ88" s="36"/>
      <c r="AR88" s="36">
        <f t="shared" si="505"/>
        <v>0</v>
      </c>
      <c r="AS88" s="36"/>
      <c r="AT88" s="36">
        <f t="shared" si="506"/>
        <v>0</v>
      </c>
      <c r="AU88" s="36"/>
      <c r="AV88" s="36">
        <f t="shared" si="507"/>
        <v>0</v>
      </c>
      <c r="AW88" s="36"/>
      <c r="AX88" s="36">
        <f t="shared" si="508"/>
        <v>0</v>
      </c>
      <c r="AY88" s="36">
        <v>45</v>
      </c>
      <c r="AZ88" s="36">
        <f t="shared" si="509"/>
        <v>705284.60624999995</v>
      </c>
      <c r="BA88" s="36"/>
      <c r="BB88" s="36">
        <f t="shared" si="510"/>
        <v>0</v>
      </c>
      <c r="BC88" s="36"/>
      <c r="BD88" s="36">
        <f t="shared" si="511"/>
        <v>0</v>
      </c>
      <c r="BE88" s="36"/>
      <c r="BF88" s="36">
        <f t="shared" si="512"/>
        <v>0</v>
      </c>
      <c r="BG88" s="36"/>
      <c r="BH88" s="36">
        <f t="shared" si="513"/>
        <v>0</v>
      </c>
      <c r="BI88" s="36">
        <v>69</v>
      </c>
      <c r="BJ88" s="36">
        <f t="shared" si="514"/>
        <v>968292.25762499997</v>
      </c>
      <c r="BK88" s="36"/>
      <c r="BL88" s="36">
        <f t="shared" si="515"/>
        <v>0</v>
      </c>
      <c r="BM88" s="46">
        <v>200</v>
      </c>
      <c r="BN88" s="36">
        <f t="shared" si="516"/>
        <v>2866818.5</v>
      </c>
      <c r="BO88" s="36">
        <v>24</v>
      </c>
      <c r="BP88" s="36">
        <f t="shared" si="517"/>
        <v>427187.45999999996</v>
      </c>
      <c r="BQ88" s="36"/>
      <c r="BR88" s="36">
        <f t="shared" si="518"/>
        <v>0</v>
      </c>
      <c r="BS88" s="36"/>
      <c r="BT88" s="36">
        <f t="shared" si="519"/>
        <v>0</v>
      </c>
      <c r="BU88" s="36"/>
      <c r="BV88" s="36">
        <f t="shared" si="520"/>
        <v>0</v>
      </c>
      <c r="BW88" s="36"/>
      <c r="BX88" s="36">
        <f t="shared" si="521"/>
        <v>0</v>
      </c>
      <c r="BY88" s="36">
        <v>129</v>
      </c>
      <c r="BZ88" s="36">
        <f t="shared" si="522"/>
        <v>1913443.8312499998</v>
      </c>
      <c r="CA88" s="36">
        <v>120</v>
      </c>
      <c r="CB88" s="36">
        <f t="shared" si="523"/>
        <v>1720091.1</v>
      </c>
      <c r="CC88" s="36"/>
      <c r="CD88" s="36">
        <f t="shared" si="524"/>
        <v>0</v>
      </c>
      <c r="CE88" s="36"/>
      <c r="CF88" s="36">
        <f t="shared" si="525"/>
        <v>0</v>
      </c>
      <c r="CG88" s="36">
        <v>1</v>
      </c>
      <c r="CH88" s="36">
        <f t="shared" si="526"/>
        <v>9897.3495833333327</v>
      </c>
      <c r="CI88" s="36">
        <v>120</v>
      </c>
      <c r="CJ88" s="36">
        <f t="shared" si="527"/>
        <v>1567299.125</v>
      </c>
      <c r="CK88" s="36">
        <v>350</v>
      </c>
      <c r="CL88" s="36">
        <f t="shared" si="528"/>
        <v>5590417.4725000001</v>
      </c>
      <c r="CM88" s="36">
        <v>380</v>
      </c>
      <c r="CN88" s="36">
        <f t="shared" si="528"/>
        <v>6977432.300999999</v>
      </c>
      <c r="CO88" s="41">
        <v>155</v>
      </c>
      <c r="CP88" s="36">
        <f t="shared" si="529"/>
        <v>2299099.177083333</v>
      </c>
      <c r="CQ88" s="36">
        <v>140</v>
      </c>
      <c r="CR88" s="36">
        <f t="shared" si="530"/>
        <v>2512573.8819999998</v>
      </c>
      <c r="CS88" s="36">
        <v>83</v>
      </c>
      <c r="CT88" s="36">
        <f t="shared" si="531"/>
        <v>1295164.6771</v>
      </c>
      <c r="CU88" s="36">
        <v>318</v>
      </c>
      <c r="CV88" s="36">
        <f t="shared" si="532"/>
        <v>5717740.6628999989</v>
      </c>
      <c r="CW88" s="36">
        <v>130</v>
      </c>
      <c r="CX88" s="36">
        <f t="shared" si="533"/>
        <v>2333104.3190000001</v>
      </c>
      <c r="CY88" s="36">
        <v>546</v>
      </c>
      <c r="CZ88" s="36">
        <f t="shared" si="534"/>
        <v>9817252.8362999987</v>
      </c>
      <c r="DA88" s="36">
        <v>270</v>
      </c>
      <c r="DB88" s="36">
        <f t="shared" si="535"/>
        <v>4004882.4374999995</v>
      </c>
      <c r="DC88" s="36">
        <v>1</v>
      </c>
      <c r="DD88" s="36">
        <f t="shared" si="536"/>
        <v>15273.586416666665</v>
      </c>
      <c r="DE88" s="36"/>
      <c r="DF88" s="36">
        <f t="shared" si="537"/>
        <v>0</v>
      </c>
      <c r="DG88" s="36">
        <v>300</v>
      </c>
      <c r="DH88" s="36">
        <f t="shared" si="538"/>
        <v>5790726.9000000004</v>
      </c>
      <c r="DI88" s="36">
        <v>50</v>
      </c>
      <c r="DJ88" s="36">
        <f t="shared" si="308"/>
        <v>1320937.0156250002</v>
      </c>
      <c r="DK88" s="36">
        <v>220</v>
      </c>
      <c r="DL88" s="36">
        <f t="shared" si="539"/>
        <v>6282281.9033333324</v>
      </c>
      <c r="DM88" s="36"/>
      <c r="DN88" s="36">
        <f t="shared" si="540"/>
        <v>0</v>
      </c>
      <c r="DO88" s="36">
        <f t="shared" si="541"/>
        <v>5918</v>
      </c>
      <c r="DP88" s="36">
        <f t="shared" si="541"/>
        <v>97348330.809425011</v>
      </c>
      <c r="DQ88" s="47">
        <f t="shared" si="543"/>
        <v>5918</v>
      </c>
      <c r="DR88" s="80">
        <f t="shared" si="542"/>
        <v>1</v>
      </c>
    </row>
    <row r="89" spans="1:122" ht="15.75" customHeight="1" x14ac:dyDescent="0.25">
      <c r="A89" s="43"/>
      <c r="B89" s="44">
        <v>65</v>
      </c>
      <c r="C89" s="31" t="s">
        <v>214</v>
      </c>
      <c r="D89" s="32">
        <f t="shared" si="544"/>
        <v>19063</v>
      </c>
      <c r="E89" s="33">
        <v>18530</v>
      </c>
      <c r="F89" s="45">
        <v>1.01</v>
      </c>
      <c r="G89" s="35">
        <v>1</v>
      </c>
      <c r="H89" s="35">
        <v>1</v>
      </c>
      <c r="I89" s="32">
        <v>1.4</v>
      </c>
      <c r="J89" s="32">
        <v>1.68</v>
      </c>
      <c r="K89" s="32">
        <v>2.23</v>
      </c>
      <c r="L89" s="32">
        <v>2.57</v>
      </c>
      <c r="M89" s="36">
        <v>0</v>
      </c>
      <c r="N89" s="36">
        <f t="shared" si="209"/>
        <v>0</v>
      </c>
      <c r="O89" s="36">
        <v>0</v>
      </c>
      <c r="P89" s="36">
        <f t="shared" si="209"/>
        <v>0</v>
      </c>
      <c r="Q89" s="36"/>
      <c r="R89" s="36">
        <f t="shared" si="492"/>
        <v>0</v>
      </c>
      <c r="S89" s="36"/>
      <c r="T89" s="36">
        <f t="shared" si="493"/>
        <v>0</v>
      </c>
      <c r="U89" s="36"/>
      <c r="V89" s="36">
        <f t="shared" si="494"/>
        <v>0</v>
      </c>
      <c r="W89" s="36">
        <v>0</v>
      </c>
      <c r="X89" s="36">
        <f t="shared" si="495"/>
        <v>0</v>
      </c>
      <c r="Y89" s="36"/>
      <c r="Z89" s="36">
        <f t="shared" si="496"/>
        <v>0</v>
      </c>
      <c r="AA89" s="36"/>
      <c r="AB89" s="36">
        <f t="shared" si="497"/>
        <v>0</v>
      </c>
      <c r="AC89" s="36">
        <v>0</v>
      </c>
      <c r="AD89" s="36">
        <f t="shared" si="498"/>
        <v>0</v>
      </c>
      <c r="AE89" s="36">
        <v>20</v>
      </c>
      <c r="AF89" s="36">
        <f t="shared" si="499"/>
        <v>563123.4968333334</v>
      </c>
      <c r="AG89" s="36"/>
      <c r="AH89" s="36">
        <f t="shared" si="500"/>
        <v>0</v>
      </c>
      <c r="AI89" s="36"/>
      <c r="AJ89" s="36">
        <f t="shared" si="501"/>
        <v>0</v>
      </c>
      <c r="AK89" s="39">
        <v>0</v>
      </c>
      <c r="AL89" s="36">
        <f t="shared" si="502"/>
        <v>0</v>
      </c>
      <c r="AM89" s="40">
        <v>50</v>
      </c>
      <c r="AN89" s="36">
        <f t="shared" si="503"/>
        <v>1627386.1744000001</v>
      </c>
      <c r="AO89" s="36"/>
      <c r="AP89" s="36">
        <f t="shared" si="504"/>
        <v>0</v>
      </c>
      <c r="AQ89" s="36"/>
      <c r="AR89" s="36">
        <f t="shared" si="505"/>
        <v>0</v>
      </c>
      <c r="AS89" s="36"/>
      <c r="AT89" s="36">
        <f t="shared" si="506"/>
        <v>0</v>
      </c>
      <c r="AU89" s="36"/>
      <c r="AV89" s="36">
        <f t="shared" si="507"/>
        <v>0</v>
      </c>
      <c r="AW89" s="36"/>
      <c r="AX89" s="36">
        <f t="shared" si="508"/>
        <v>0</v>
      </c>
      <c r="AY89" s="36"/>
      <c r="AZ89" s="36">
        <f t="shared" si="509"/>
        <v>0</v>
      </c>
      <c r="BA89" s="36"/>
      <c r="BB89" s="36">
        <f t="shared" si="510"/>
        <v>0</v>
      </c>
      <c r="BC89" s="36"/>
      <c r="BD89" s="36">
        <f t="shared" si="511"/>
        <v>0</v>
      </c>
      <c r="BE89" s="36"/>
      <c r="BF89" s="36">
        <f t="shared" si="512"/>
        <v>0</v>
      </c>
      <c r="BG89" s="36"/>
      <c r="BH89" s="36">
        <f t="shared" si="513"/>
        <v>0</v>
      </c>
      <c r="BI89" s="36">
        <v>130</v>
      </c>
      <c r="BJ89" s="36">
        <f t="shared" si="514"/>
        <v>3685123.8674250003</v>
      </c>
      <c r="BK89" s="36"/>
      <c r="BL89" s="36">
        <f t="shared" si="515"/>
        <v>0</v>
      </c>
      <c r="BM89" s="46"/>
      <c r="BN89" s="36">
        <f t="shared" si="516"/>
        <v>0</v>
      </c>
      <c r="BO89" s="36"/>
      <c r="BP89" s="36">
        <f t="shared" si="517"/>
        <v>0</v>
      </c>
      <c r="BQ89" s="36"/>
      <c r="BR89" s="36">
        <f t="shared" si="518"/>
        <v>0</v>
      </c>
      <c r="BS89" s="36"/>
      <c r="BT89" s="36">
        <f t="shared" si="519"/>
        <v>0</v>
      </c>
      <c r="BU89" s="36"/>
      <c r="BV89" s="36">
        <f t="shared" si="520"/>
        <v>0</v>
      </c>
      <c r="BW89" s="36"/>
      <c r="BX89" s="36">
        <f t="shared" si="521"/>
        <v>0</v>
      </c>
      <c r="BY89" s="36"/>
      <c r="BZ89" s="36">
        <f t="shared" si="522"/>
        <v>0</v>
      </c>
      <c r="CA89" s="36">
        <v>29</v>
      </c>
      <c r="CB89" s="36">
        <f t="shared" si="523"/>
        <v>839691.13864999986</v>
      </c>
      <c r="CC89" s="36"/>
      <c r="CD89" s="36">
        <f t="shared" si="524"/>
        <v>0</v>
      </c>
      <c r="CE89" s="36"/>
      <c r="CF89" s="36">
        <f t="shared" si="525"/>
        <v>0</v>
      </c>
      <c r="CG89" s="36"/>
      <c r="CH89" s="36">
        <f t="shared" si="526"/>
        <v>0</v>
      </c>
      <c r="CI89" s="36">
        <v>50</v>
      </c>
      <c r="CJ89" s="36">
        <f t="shared" si="527"/>
        <v>1319143.4302083333</v>
      </c>
      <c r="CK89" s="36">
        <v>58</v>
      </c>
      <c r="CL89" s="36">
        <f t="shared" si="528"/>
        <v>1871352.3173659998</v>
      </c>
      <c r="CM89" s="36">
        <v>62</v>
      </c>
      <c r="CN89" s="36">
        <f t="shared" si="528"/>
        <v>2299614.7930979999</v>
      </c>
      <c r="CO89" s="41">
        <v>30</v>
      </c>
      <c r="CP89" s="36">
        <f t="shared" si="529"/>
        <v>898873.61374999979</v>
      </c>
      <c r="CQ89" s="36"/>
      <c r="CR89" s="36">
        <f t="shared" si="530"/>
        <v>0</v>
      </c>
      <c r="CS89" s="36"/>
      <c r="CT89" s="36">
        <f t="shared" si="531"/>
        <v>0</v>
      </c>
      <c r="CU89" s="36">
        <v>0</v>
      </c>
      <c r="CV89" s="36">
        <f t="shared" si="532"/>
        <v>0</v>
      </c>
      <c r="CW89" s="36">
        <v>35</v>
      </c>
      <c r="CX89" s="36">
        <f t="shared" si="533"/>
        <v>1268849.8104099999</v>
      </c>
      <c r="CY89" s="36"/>
      <c r="CZ89" s="36">
        <f t="shared" si="534"/>
        <v>0</v>
      </c>
      <c r="DA89" s="36">
        <v>42</v>
      </c>
      <c r="DB89" s="36">
        <f t="shared" si="535"/>
        <v>1258423.0592499999</v>
      </c>
      <c r="DC89" s="36"/>
      <c r="DD89" s="36">
        <f t="shared" si="536"/>
        <v>0</v>
      </c>
      <c r="DE89" s="36"/>
      <c r="DF89" s="36">
        <f t="shared" si="537"/>
        <v>0</v>
      </c>
      <c r="DG89" s="36"/>
      <c r="DH89" s="36">
        <f t="shared" si="538"/>
        <v>0</v>
      </c>
      <c r="DI89" s="36"/>
      <c r="DJ89" s="36">
        <f t="shared" si="308"/>
        <v>0</v>
      </c>
      <c r="DK89" s="36">
        <v>11</v>
      </c>
      <c r="DL89" s="36">
        <f t="shared" si="539"/>
        <v>634510.4722366666</v>
      </c>
      <c r="DM89" s="36"/>
      <c r="DN89" s="36">
        <f t="shared" si="540"/>
        <v>0</v>
      </c>
      <c r="DO89" s="36">
        <f t="shared" si="541"/>
        <v>517</v>
      </c>
      <c r="DP89" s="36">
        <f t="shared" si="541"/>
        <v>16266092.173627336</v>
      </c>
      <c r="DQ89" s="47">
        <f t="shared" si="543"/>
        <v>517</v>
      </c>
      <c r="DR89" s="80">
        <f t="shared" si="542"/>
        <v>1</v>
      </c>
    </row>
    <row r="90" spans="1:122" ht="33" customHeight="1" x14ac:dyDescent="0.25">
      <c r="A90" s="43"/>
      <c r="B90" s="44">
        <v>66</v>
      </c>
      <c r="C90" s="31" t="s">
        <v>215</v>
      </c>
      <c r="D90" s="32">
        <f>D88</f>
        <v>19063</v>
      </c>
      <c r="E90" s="33">
        <v>18530</v>
      </c>
      <c r="F90" s="50">
        <v>2.2999999999999998</v>
      </c>
      <c r="G90" s="35">
        <v>1</v>
      </c>
      <c r="H90" s="35">
        <v>1</v>
      </c>
      <c r="I90" s="32">
        <v>1.4</v>
      </c>
      <c r="J90" s="32">
        <v>1.68</v>
      </c>
      <c r="K90" s="32">
        <v>2.23</v>
      </c>
      <c r="L90" s="32">
        <v>2.57</v>
      </c>
      <c r="M90" s="36">
        <v>5</v>
      </c>
      <c r="N90" s="36">
        <f t="shared" si="209"/>
        <v>320590.10958333337</v>
      </c>
      <c r="O90" s="36">
        <v>0</v>
      </c>
      <c r="P90" s="36">
        <f t="shared" si="209"/>
        <v>0</v>
      </c>
      <c r="Q90" s="36"/>
      <c r="R90" s="36">
        <f t="shared" si="492"/>
        <v>0</v>
      </c>
      <c r="S90" s="36"/>
      <c r="T90" s="36">
        <f t="shared" si="493"/>
        <v>0</v>
      </c>
      <c r="U90" s="36"/>
      <c r="V90" s="36">
        <f t="shared" si="494"/>
        <v>0</v>
      </c>
      <c r="W90" s="36">
        <v>0</v>
      </c>
      <c r="X90" s="36">
        <f t="shared" si="495"/>
        <v>0</v>
      </c>
      <c r="Y90" s="36"/>
      <c r="Z90" s="36">
        <f t="shared" si="496"/>
        <v>0</v>
      </c>
      <c r="AA90" s="36"/>
      <c r="AB90" s="36">
        <f t="shared" si="497"/>
        <v>0</v>
      </c>
      <c r="AC90" s="36">
        <v>0</v>
      </c>
      <c r="AD90" s="36">
        <f t="shared" si="498"/>
        <v>0</v>
      </c>
      <c r="AE90" s="36">
        <v>0</v>
      </c>
      <c r="AF90" s="36">
        <f t="shared" si="499"/>
        <v>0</v>
      </c>
      <c r="AG90" s="36"/>
      <c r="AH90" s="36">
        <f t="shared" si="500"/>
        <v>0</v>
      </c>
      <c r="AI90" s="36"/>
      <c r="AJ90" s="36">
        <f t="shared" si="501"/>
        <v>0</v>
      </c>
      <c r="AK90" s="39">
        <v>0</v>
      </c>
      <c r="AL90" s="36">
        <f t="shared" si="502"/>
        <v>0</v>
      </c>
      <c r="AM90" s="40">
        <v>4</v>
      </c>
      <c r="AN90" s="36">
        <f t="shared" si="503"/>
        <v>296474.31295999995</v>
      </c>
      <c r="AO90" s="36"/>
      <c r="AP90" s="36">
        <f t="shared" si="504"/>
        <v>0</v>
      </c>
      <c r="AQ90" s="36">
        <v>3</v>
      </c>
      <c r="AR90" s="36">
        <f t="shared" si="505"/>
        <v>222355.73472000001</v>
      </c>
      <c r="AS90" s="36"/>
      <c r="AT90" s="36">
        <f t="shared" si="506"/>
        <v>0</v>
      </c>
      <c r="AU90" s="36"/>
      <c r="AV90" s="36">
        <f t="shared" si="507"/>
        <v>0</v>
      </c>
      <c r="AW90" s="36"/>
      <c r="AX90" s="36">
        <f t="shared" si="508"/>
        <v>0</v>
      </c>
      <c r="AY90" s="36"/>
      <c r="AZ90" s="36">
        <f t="shared" si="509"/>
        <v>0</v>
      </c>
      <c r="BA90" s="36"/>
      <c r="BB90" s="36">
        <f t="shared" si="510"/>
        <v>0</v>
      </c>
      <c r="BC90" s="36"/>
      <c r="BD90" s="36">
        <f t="shared" si="511"/>
        <v>0</v>
      </c>
      <c r="BE90" s="36"/>
      <c r="BF90" s="36">
        <f t="shared" si="512"/>
        <v>0</v>
      </c>
      <c r="BG90" s="36"/>
      <c r="BH90" s="36">
        <f t="shared" si="513"/>
        <v>0</v>
      </c>
      <c r="BI90" s="36">
        <v>0</v>
      </c>
      <c r="BJ90" s="36">
        <f t="shared" si="514"/>
        <v>0</v>
      </c>
      <c r="BK90" s="36"/>
      <c r="BL90" s="36">
        <f t="shared" si="515"/>
        <v>0</v>
      </c>
      <c r="BM90" s="46"/>
      <c r="BN90" s="36">
        <f t="shared" si="516"/>
        <v>0</v>
      </c>
      <c r="BO90" s="36"/>
      <c r="BP90" s="36">
        <f t="shared" si="517"/>
        <v>0</v>
      </c>
      <c r="BQ90" s="36"/>
      <c r="BR90" s="36">
        <f t="shared" si="518"/>
        <v>0</v>
      </c>
      <c r="BS90" s="36"/>
      <c r="BT90" s="36">
        <f t="shared" si="519"/>
        <v>0</v>
      </c>
      <c r="BU90" s="36"/>
      <c r="BV90" s="36">
        <f t="shared" si="520"/>
        <v>0</v>
      </c>
      <c r="BW90" s="36"/>
      <c r="BX90" s="36">
        <f t="shared" si="521"/>
        <v>0</v>
      </c>
      <c r="BY90" s="36"/>
      <c r="BZ90" s="36">
        <f t="shared" si="522"/>
        <v>0</v>
      </c>
      <c r="CA90" s="36">
        <v>1</v>
      </c>
      <c r="CB90" s="36">
        <f t="shared" si="523"/>
        <v>65936.825499999992</v>
      </c>
      <c r="CC90" s="36"/>
      <c r="CD90" s="36">
        <f t="shared" si="524"/>
        <v>0</v>
      </c>
      <c r="CE90" s="36"/>
      <c r="CF90" s="36">
        <f t="shared" si="525"/>
        <v>0</v>
      </c>
      <c r="CG90" s="36"/>
      <c r="CH90" s="36">
        <f t="shared" si="526"/>
        <v>0</v>
      </c>
      <c r="CI90" s="36"/>
      <c r="CJ90" s="36">
        <f t="shared" si="527"/>
        <v>0</v>
      </c>
      <c r="CK90" s="36"/>
      <c r="CL90" s="36">
        <f t="shared" si="528"/>
        <v>0</v>
      </c>
      <c r="CM90" s="36"/>
      <c r="CN90" s="36">
        <f t="shared" si="528"/>
        <v>0</v>
      </c>
      <c r="CO90" s="41"/>
      <c r="CP90" s="36">
        <f t="shared" si="529"/>
        <v>0</v>
      </c>
      <c r="CQ90" s="36"/>
      <c r="CR90" s="36">
        <f t="shared" si="530"/>
        <v>0</v>
      </c>
      <c r="CS90" s="36"/>
      <c r="CT90" s="36">
        <f t="shared" si="531"/>
        <v>0</v>
      </c>
      <c r="CU90" s="36"/>
      <c r="CV90" s="36">
        <f t="shared" si="532"/>
        <v>0</v>
      </c>
      <c r="CW90" s="36"/>
      <c r="CX90" s="36">
        <f t="shared" si="533"/>
        <v>0</v>
      </c>
      <c r="CY90" s="36"/>
      <c r="CZ90" s="36">
        <f t="shared" si="534"/>
        <v>0</v>
      </c>
      <c r="DA90" s="36"/>
      <c r="DB90" s="36">
        <f t="shared" si="535"/>
        <v>0</v>
      </c>
      <c r="DC90" s="36"/>
      <c r="DD90" s="36">
        <f t="shared" si="536"/>
        <v>0</v>
      </c>
      <c r="DE90" s="36"/>
      <c r="DF90" s="36">
        <f t="shared" si="537"/>
        <v>0</v>
      </c>
      <c r="DG90" s="36"/>
      <c r="DH90" s="36">
        <f t="shared" si="538"/>
        <v>0</v>
      </c>
      <c r="DI90" s="36"/>
      <c r="DJ90" s="36">
        <f t="shared" si="308"/>
        <v>0</v>
      </c>
      <c r="DK90" s="36"/>
      <c r="DL90" s="36">
        <f t="shared" si="539"/>
        <v>0</v>
      </c>
      <c r="DM90" s="36"/>
      <c r="DN90" s="36">
        <f t="shared" si="540"/>
        <v>0</v>
      </c>
      <c r="DO90" s="36">
        <f t="shared" si="541"/>
        <v>13</v>
      </c>
      <c r="DP90" s="36">
        <f t="shared" si="541"/>
        <v>905356.98276333348</v>
      </c>
      <c r="DQ90" s="47">
        <f t="shared" si="543"/>
        <v>13</v>
      </c>
      <c r="DR90" s="80">
        <f t="shared" si="542"/>
        <v>1</v>
      </c>
    </row>
    <row r="91" spans="1:122" ht="15.75" customHeight="1" x14ac:dyDescent="0.25">
      <c r="A91" s="43">
        <v>13</v>
      </c>
      <c r="B91" s="71"/>
      <c r="C91" s="67" t="s">
        <v>216</v>
      </c>
      <c r="D91" s="32">
        <f t="shared" si="544"/>
        <v>19063</v>
      </c>
      <c r="E91" s="33">
        <v>18530</v>
      </c>
      <c r="F91" s="72">
        <v>1.49</v>
      </c>
      <c r="G91" s="35">
        <v>1</v>
      </c>
      <c r="H91" s="35">
        <v>1</v>
      </c>
      <c r="I91" s="32">
        <v>1.4</v>
      </c>
      <c r="J91" s="32">
        <v>1.68</v>
      </c>
      <c r="K91" s="32">
        <v>2.23</v>
      </c>
      <c r="L91" s="32">
        <v>2.57</v>
      </c>
      <c r="M91" s="51">
        <f t="shared" ref="M91:BX91" si="545">SUM(M92:M98)</f>
        <v>521</v>
      </c>
      <c r="N91" s="51">
        <f t="shared" si="545"/>
        <v>21528411.053566664</v>
      </c>
      <c r="O91" s="51">
        <f t="shared" si="545"/>
        <v>2444</v>
      </c>
      <c r="P91" s="51">
        <f t="shared" si="545"/>
        <v>109604661.74116664</v>
      </c>
      <c r="Q91" s="51">
        <f t="shared" si="545"/>
        <v>0</v>
      </c>
      <c r="R91" s="51">
        <f t="shared" si="545"/>
        <v>0</v>
      </c>
      <c r="S91" s="51">
        <f t="shared" si="545"/>
        <v>0</v>
      </c>
      <c r="T91" s="51">
        <f t="shared" si="545"/>
        <v>0</v>
      </c>
      <c r="U91" s="51">
        <f t="shared" si="545"/>
        <v>0</v>
      </c>
      <c r="V91" s="51">
        <f t="shared" si="545"/>
        <v>0</v>
      </c>
      <c r="W91" s="51">
        <f t="shared" si="545"/>
        <v>615</v>
      </c>
      <c r="X91" s="51">
        <f t="shared" si="545"/>
        <v>25219188.409916669</v>
      </c>
      <c r="Y91" s="51">
        <f t="shared" si="545"/>
        <v>88</v>
      </c>
      <c r="Z91" s="51">
        <f t="shared" si="545"/>
        <v>4671974.1900999993</v>
      </c>
      <c r="AA91" s="51">
        <f t="shared" si="545"/>
        <v>0</v>
      </c>
      <c r="AB91" s="51">
        <f t="shared" si="545"/>
        <v>0</v>
      </c>
      <c r="AC91" s="51">
        <f t="shared" si="545"/>
        <v>0</v>
      </c>
      <c r="AD91" s="51">
        <f t="shared" si="545"/>
        <v>0</v>
      </c>
      <c r="AE91" s="51">
        <f t="shared" si="545"/>
        <v>120</v>
      </c>
      <c r="AF91" s="51">
        <f t="shared" si="545"/>
        <v>3955803.1782500003</v>
      </c>
      <c r="AG91" s="51">
        <f t="shared" si="545"/>
        <v>12</v>
      </c>
      <c r="AH91" s="51">
        <f t="shared" si="545"/>
        <v>390266.29670000001</v>
      </c>
      <c r="AI91" s="51">
        <f t="shared" si="545"/>
        <v>0</v>
      </c>
      <c r="AJ91" s="51">
        <f t="shared" si="545"/>
        <v>0</v>
      </c>
      <c r="AK91" s="51">
        <f t="shared" si="545"/>
        <v>0</v>
      </c>
      <c r="AL91" s="51">
        <f t="shared" si="545"/>
        <v>0</v>
      </c>
      <c r="AM91" s="51">
        <f t="shared" si="545"/>
        <v>986</v>
      </c>
      <c r="AN91" s="51">
        <f t="shared" si="545"/>
        <v>50664216.092447996</v>
      </c>
      <c r="AO91" s="51">
        <f t="shared" si="545"/>
        <v>144</v>
      </c>
      <c r="AP91" s="51">
        <f t="shared" si="545"/>
        <v>5645472.6043799995</v>
      </c>
      <c r="AQ91" s="51">
        <f t="shared" si="545"/>
        <v>1201</v>
      </c>
      <c r="AR91" s="51">
        <f t="shared" si="545"/>
        <v>61987927.148335993</v>
      </c>
      <c r="AS91" s="51">
        <f t="shared" si="545"/>
        <v>0</v>
      </c>
      <c r="AT91" s="51">
        <f t="shared" si="545"/>
        <v>0</v>
      </c>
      <c r="AU91" s="51">
        <f t="shared" si="545"/>
        <v>0</v>
      </c>
      <c r="AV91" s="51">
        <f t="shared" si="545"/>
        <v>0</v>
      </c>
      <c r="AW91" s="51">
        <f t="shared" si="545"/>
        <v>0</v>
      </c>
      <c r="AX91" s="51">
        <f t="shared" si="545"/>
        <v>0</v>
      </c>
      <c r="AY91" s="51">
        <f t="shared" si="545"/>
        <v>182</v>
      </c>
      <c r="AZ91" s="51">
        <f t="shared" si="545"/>
        <v>7630865.9797999999</v>
      </c>
      <c r="BA91" s="51">
        <f t="shared" si="545"/>
        <v>0</v>
      </c>
      <c r="BB91" s="51">
        <f t="shared" si="545"/>
        <v>0</v>
      </c>
      <c r="BC91" s="51">
        <f t="shared" si="545"/>
        <v>0</v>
      </c>
      <c r="BD91" s="51">
        <f t="shared" si="545"/>
        <v>0</v>
      </c>
      <c r="BE91" s="51">
        <f t="shared" si="545"/>
        <v>0</v>
      </c>
      <c r="BF91" s="51">
        <f t="shared" si="545"/>
        <v>0</v>
      </c>
      <c r="BG91" s="51">
        <f t="shared" si="545"/>
        <v>0</v>
      </c>
      <c r="BH91" s="51">
        <f t="shared" si="545"/>
        <v>0</v>
      </c>
      <c r="BI91" s="51">
        <f t="shared" si="545"/>
        <v>245</v>
      </c>
      <c r="BJ91" s="51">
        <f t="shared" si="545"/>
        <v>7962449.6663250001</v>
      </c>
      <c r="BK91" s="51">
        <f t="shared" si="545"/>
        <v>754</v>
      </c>
      <c r="BL91" s="51">
        <f t="shared" si="545"/>
        <v>22855376.65525334</v>
      </c>
      <c r="BM91" s="51">
        <f t="shared" si="545"/>
        <v>487</v>
      </c>
      <c r="BN91" s="51">
        <f t="shared" si="545"/>
        <v>18302916.031400003</v>
      </c>
      <c r="BO91" s="51">
        <f t="shared" si="545"/>
        <v>0</v>
      </c>
      <c r="BP91" s="51">
        <f t="shared" si="545"/>
        <v>0</v>
      </c>
      <c r="BQ91" s="51">
        <f t="shared" si="545"/>
        <v>0</v>
      </c>
      <c r="BR91" s="51">
        <f t="shared" si="545"/>
        <v>0</v>
      </c>
      <c r="BS91" s="51">
        <f t="shared" si="545"/>
        <v>24</v>
      </c>
      <c r="BT91" s="51">
        <f t="shared" si="545"/>
        <v>567711.97210000001</v>
      </c>
      <c r="BU91" s="51">
        <f t="shared" si="545"/>
        <v>6</v>
      </c>
      <c r="BV91" s="51">
        <f t="shared" si="545"/>
        <v>192650.20320000002</v>
      </c>
      <c r="BW91" s="51">
        <f t="shared" si="545"/>
        <v>0</v>
      </c>
      <c r="BX91" s="51">
        <f t="shared" si="545"/>
        <v>0</v>
      </c>
      <c r="BY91" s="51">
        <f t="shared" ref="BY91:DQ91" si="546">SUM(BY92:BY98)</f>
        <v>0</v>
      </c>
      <c r="BZ91" s="51">
        <f t="shared" si="546"/>
        <v>0</v>
      </c>
      <c r="CA91" s="51">
        <f t="shared" si="546"/>
        <v>104</v>
      </c>
      <c r="CB91" s="51">
        <f t="shared" si="546"/>
        <v>4007812.2629999993</v>
      </c>
      <c r="CC91" s="51">
        <f t="shared" si="546"/>
        <v>0</v>
      </c>
      <c r="CD91" s="51">
        <f t="shared" si="546"/>
        <v>0</v>
      </c>
      <c r="CE91" s="51">
        <f t="shared" si="546"/>
        <v>27</v>
      </c>
      <c r="CF91" s="51">
        <f t="shared" si="546"/>
        <v>616406.93204999994</v>
      </c>
      <c r="CG91" s="51">
        <f t="shared" si="546"/>
        <v>29</v>
      </c>
      <c r="CH91" s="51">
        <f t="shared" si="546"/>
        <v>761700.02393333334</v>
      </c>
      <c r="CI91" s="51">
        <f t="shared" si="546"/>
        <v>215</v>
      </c>
      <c r="CJ91" s="51">
        <f t="shared" si="546"/>
        <v>7779027.9904166656</v>
      </c>
      <c r="CK91" s="51">
        <f t="shared" si="546"/>
        <v>535</v>
      </c>
      <c r="CL91" s="51">
        <f t="shared" si="546"/>
        <v>24089268.615216002</v>
      </c>
      <c r="CM91" s="51">
        <f t="shared" si="546"/>
        <v>266</v>
      </c>
      <c r="CN91" s="51">
        <f t="shared" si="546"/>
        <v>13144013.521968001</v>
      </c>
      <c r="CO91" s="59">
        <f t="shared" si="546"/>
        <v>53</v>
      </c>
      <c r="CP91" s="51">
        <f t="shared" si="546"/>
        <v>1867758.5056666662</v>
      </c>
      <c r="CQ91" s="51">
        <f t="shared" si="546"/>
        <v>135</v>
      </c>
      <c r="CR91" s="51">
        <f t="shared" si="546"/>
        <v>6618119.605188</v>
      </c>
      <c r="CS91" s="51">
        <f t="shared" si="546"/>
        <v>68</v>
      </c>
      <c r="CT91" s="51">
        <f t="shared" si="546"/>
        <v>2507938.1554640005</v>
      </c>
      <c r="CU91" s="51">
        <f t="shared" si="546"/>
        <v>159</v>
      </c>
      <c r="CV91" s="51">
        <f t="shared" si="546"/>
        <v>8680177.6176779997</v>
      </c>
      <c r="CW91" s="51">
        <f t="shared" si="546"/>
        <v>250</v>
      </c>
      <c r="CX91" s="51">
        <f t="shared" si="546"/>
        <v>12731570.799220001</v>
      </c>
      <c r="CY91" s="51">
        <f t="shared" si="546"/>
        <v>186</v>
      </c>
      <c r="CZ91" s="51">
        <f t="shared" si="546"/>
        <v>10476051.634692</v>
      </c>
      <c r="DA91" s="51">
        <f t="shared" si="546"/>
        <v>201</v>
      </c>
      <c r="DB91" s="51">
        <f t="shared" si="546"/>
        <v>7692934.175499999</v>
      </c>
      <c r="DC91" s="51">
        <f t="shared" si="546"/>
        <v>153</v>
      </c>
      <c r="DD91" s="51">
        <f t="shared" si="546"/>
        <v>5683606.9773700004</v>
      </c>
      <c r="DE91" s="51">
        <f t="shared" si="546"/>
        <v>14</v>
      </c>
      <c r="DF91" s="51">
        <f t="shared" si="546"/>
        <v>767456.11319999991</v>
      </c>
      <c r="DG91" s="51">
        <f t="shared" si="546"/>
        <v>78</v>
      </c>
      <c r="DH91" s="51">
        <f t="shared" si="546"/>
        <v>4090569.4821600001</v>
      </c>
      <c r="DI91" s="51">
        <f t="shared" si="546"/>
        <v>20</v>
      </c>
      <c r="DJ91" s="51">
        <f t="shared" si="546"/>
        <v>1421328.2288125001</v>
      </c>
      <c r="DK91" s="51">
        <f t="shared" si="546"/>
        <v>63</v>
      </c>
      <c r="DL91" s="51">
        <f t="shared" si="546"/>
        <v>4475269.1813200004</v>
      </c>
      <c r="DM91" s="51">
        <f t="shared" si="546"/>
        <v>0</v>
      </c>
      <c r="DN91" s="51">
        <f t="shared" si="546"/>
        <v>0</v>
      </c>
      <c r="DO91" s="51">
        <f t="shared" si="546"/>
        <v>10385</v>
      </c>
      <c r="DP91" s="51">
        <f t="shared" si="546"/>
        <v>458590901.04579759</v>
      </c>
      <c r="DQ91" s="51">
        <f t="shared" si="546"/>
        <v>10385</v>
      </c>
      <c r="DR91" s="70">
        <f t="shared" ref="DR91" si="547">SUM(DQ91/DO91)</f>
        <v>1</v>
      </c>
    </row>
    <row r="92" spans="1:122" ht="41.25" customHeight="1" x14ac:dyDescent="0.25">
      <c r="A92" s="43"/>
      <c r="B92" s="44">
        <v>67</v>
      </c>
      <c r="C92" s="31" t="s">
        <v>217</v>
      </c>
      <c r="D92" s="32">
        <f t="shared" si="544"/>
        <v>19063</v>
      </c>
      <c r="E92" s="33">
        <v>18530</v>
      </c>
      <c r="F92" s="45">
        <v>1.42</v>
      </c>
      <c r="G92" s="35">
        <v>1</v>
      </c>
      <c r="H92" s="35">
        <v>1</v>
      </c>
      <c r="I92" s="32">
        <v>1.4</v>
      </c>
      <c r="J92" s="32">
        <v>1.68</v>
      </c>
      <c r="K92" s="32">
        <v>2.23</v>
      </c>
      <c r="L92" s="32">
        <v>2.57</v>
      </c>
      <c r="M92" s="36">
        <v>110</v>
      </c>
      <c r="N92" s="36">
        <f t="shared" si="209"/>
        <v>4354450.0101666655</v>
      </c>
      <c r="O92" s="36">
        <v>1249</v>
      </c>
      <c r="P92" s="36">
        <f t="shared" si="209"/>
        <v>49442800.569983333</v>
      </c>
      <c r="Q92" s="36">
        <v>0</v>
      </c>
      <c r="R92" s="36">
        <f t="shared" ref="R92" si="548">(Q92/12*5*$D92*$F92*$G92*$I92*R$11)+(Q92/12*7*$E92*$F92*$H92*$I92*R$12)</f>
        <v>0</v>
      </c>
      <c r="S92" s="36"/>
      <c r="T92" s="36">
        <f t="shared" ref="T92" si="549">(S92/12*5*$D92*$F92*$G92*$I92*T$11)+(S92/12*7*$E92*$F92*$H92*$I92*T$12)</f>
        <v>0</v>
      </c>
      <c r="U92" s="36">
        <v>0</v>
      </c>
      <c r="V92" s="36">
        <f t="shared" ref="V92" si="550">(U92/12*5*$D92*$F92*$G92*$I92*V$11)+(U92/12*7*$E92*$F92*$H92*$I92*V$12)</f>
        <v>0</v>
      </c>
      <c r="W92" s="36">
        <v>103</v>
      </c>
      <c r="X92" s="36">
        <f t="shared" ref="X92" si="551">(W92/12*5*$D92*$F92*$G92*$I92*X$11)+(W92/12*7*$E92*$F92*$H92*$I92*X$12)</f>
        <v>4077348.6458833334</v>
      </c>
      <c r="Y92" s="36">
        <v>2</v>
      </c>
      <c r="Z92" s="36">
        <f t="shared" ref="Z92" si="552">(Y92/12*5*$D92*$F92*$G92*$I92*Z$11)+(Y92/12*7*$E92*$F92*$H92*$I92*Z$12)</f>
        <v>92064.992366666644</v>
      </c>
      <c r="AA92" s="36">
        <v>0</v>
      </c>
      <c r="AB92" s="36">
        <f t="shared" ref="AB92" si="553">(AA92/12*5*$D92*$F92*$G92*$I92*AB$11)+(AA92/12*7*$E92*$F92*$H92*$I92*AB$12)</f>
        <v>0</v>
      </c>
      <c r="AC92" s="36">
        <v>0</v>
      </c>
      <c r="AD92" s="36">
        <f t="shared" ref="AD92" si="554">(AC92/12*5*$D92*$F92*$G92*$I92*AD$11)+(AC92/12*7*$E92*$F92*$H92*$I92*AD$12)</f>
        <v>0</v>
      </c>
      <c r="AE92" s="36">
        <v>0</v>
      </c>
      <c r="AF92" s="36">
        <f t="shared" ref="AF92" si="555">(AE92/12*5*$D92*$F92*$G92*$I92*AF$11)+(AE92/12*7*$E92*$F92*$H92*$I92*AF$12)</f>
        <v>0</v>
      </c>
      <c r="AG92" s="36">
        <v>10</v>
      </c>
      <c r="AH92" s="36">
        <f t="shared" ref="AH92" si="556">(AG92/12*5*$D92*$F92*$G92*$I92*AH$11)+(AG92/12*7*$E92*$F92*$H92*$I92*AH$12)</f>
        <v>337091.32683333335</v>
      </c>
      <c r="AI92" s="36"/>
      <c r="AJ92" s="36">
        <f t="shared" ref="AJ92" si="557">(AI92/12*5*$D92*$F92*$G92*$I92*AJ$11)+(AI92/12*7*$E92*$F92*$H92*$I92*AJ$12)</f>
        <v>0</v>
      </c>
      <c r="AK92" s="39">
        <v>0</v>
      </c>
      <c r="AL92" s="36">
        <f t="shared" ref="AL92" si="558">(AK92/12*5*$D92*$F92*$G92*$I92*AL$11)+(AK92/12*7*$E92*$F92*$H92*$I92*AL$12)</f>
        <v>0</v>
      </c>
      <c r="AM92" s="40">
        <v>500</v>
      </c>
      <c r="AN92" s="36">
        <f t="shared" ref="AN92:AN98" si="559">(AM92/12*5*$D92*$F92*$G92*$J92*AN$11)+(AM92/12*7*$E92*$F92*$H92*$J92*AN$12)</f>
        <v>22880082.847999997</v>
      </c>
      <c r="AO92" s="36">
        <v>120</v>
      </c>
      <c r="AP92" s="36">
        <f t="shared" ref="AP92:AP98" si="560">(AO92/12*5*$D92*$F92*$G92*$J92*AP$11)+(AO92/12*7*$E92*$F92*$H92*$J92*AP$12)</f>
        <v>4854115.1063999999</v>
      </c>
      <c r="AQ92" s="36">
        <v>562</v>
      </c>
      <c r="AR92" s="36">
        <f t="shared" ref="AR92:AR98" si="561">(AQ92/12*5*$D92*$F92*$G92*$J92*AR$11)+(AQ92/12*7*$E92*$F92*$H92*$J92*AR$12)</f>
        <v>25717213.121151999</v>
      </c>
      <c r="AS92" s="36">
        <v>0</v>
      </c>
      <c r="AT92" s="36">
        <f t="shared" ref="AT92:AT98" si="562">(AS92/12*5*$D92*$F92*$G92*$J92*AT$11)+(AS92/12*7*$E92*$F92*$H92*$J92*AT$12)</f>
        <v>0</v>
      </c>
      <c r="AU92" s="36"/>
      <c r="AV92" s="36">
        <f t="shared" ref="AV92" si="563">(AU92/12*5*$D92*$F92*$G92*$I92*AV$11)+(AU92/12*7*$E92*$F92*$H92*$I92*AV$12)</f>
        <v>0</v>
      </c>
      <c r="AW92" s="36"/>
      <c r="AX92" s="36">
        <f t="shared" ref="AX92" si="564">(AW92/12*5*$D92*$F92*$G92*$I92*AX$11)+(AW92/12*7*$E92*$F92*$H92*$I92*AX$12)</f>
        <v>0</v>
      </c>
      <c r="AY92" s="36">
        <v>132</v>
      </c>
      <c r="AZ92" s="36">
        <f t="shared" ref="AZ92:AZ98" si="565">(AY92/12*5*$D92*$F92*$G92*$J92*AZ$11)+(AY92/12*7*$E92*$F92*$H92*$J92*AZ$12)</f>
        <v>5875490.9597999994</v>
      </c>
      <c r="BA92" s="36">
        <v>0</v>
      </c>
      <c r="BB92" s="36">
        <f t="shared" ref="BB92" si="566">(BA92/12*5*$D92*$F92*$G92*$I92*BB$11)+(BA92/12*7*$E92*$F92*$H92*$I92*BB$12)</f>
        <v>0</v>
      </c>
      <c r="BC92" s="36">
        <v>0</v>
      </c>
      <c r="BD92" s="36">
        <f t="shared" ref="BD92" si="567">(BC92/12*5*$D92*$F92*$G92*$I92*BD$11)+(BC92/12*7*$E92*$F92*$H92*$I92*BD$12)</f>
        <v>0</v>
      </c>
      <c r="BE92" s="36">
        <v>0</v>
      </c>
      <c r="BF92" s="36">
        <f t="shared" ref="BF92" si="568">(BE92/12*5*$D92*$F92*$G92*$I92*BF$11)+(BE92/12*7*$E92*$F92*$H92*$I92*BF$12)</f>
        <v>0</v>
      </c>
      <c r="BG92" s="36">
        <v>0</v>
      </c>
      <c r="BH92" s="36">
        <f t="shared" ref="BH92:BH98" si="569">(BG92/12*5*$D92*$F92*$G92*$J92*BH$11)+(BG92/12*7*$E92*$F92*$H92*$J92*BH$12)</f>
        <v>0</v>
      </c>
      <c r="BI92" s="36">
        <v>19</v>
      </c>
      <c r="BJ92" s="36">
        <f t="shared" ref="BJ92:BJ98" si="570">(BI92/12*5*$D92*$F92*$G92*$I92*BJ$11)+(BI92/12*7*$E92*$F92*$H92*$I92*BJ$12)</f>
        <v>757232.61190499994</v>
      </c>
      <c r="BK92" s="36">
        <v>6</v>
      </c>
      <c r="BL92" s="36">
        <f t="shared" ref="BL92:BL98" si="571">(BK92/12*5*$D92*$F92*$G92*$I92*BL$11)+(BK92/12*7*$E92*$F92*$H92*$I92*BL$12)</f>
        <v>228800.82847999997</v>
      </c>
      <c r="BM92" s="46">
        <v>280</v>
      </c>
      <c r="BN92" s="36">
        <f t="shared" ref="BN92:BN98" si="572">(BM92/12*5*$D92*$F92*$G92*$J92*BN$11)+(BM92/12*7*$E92*$F92*$H92*$J92*BN$12)</f>
        <v>11398470.355999999</v>
      </c>
      <c r="BO92" s="36">
        <v>0</v>
      </c>
      <c r="BP92" s="36">
        <f t="shared" ref="BP92:BP98" si="573">(BO92/12*5*$D92*$F92*$G92*$J92*BP$11)+(BO92/12*7*$E92*$F92*$H92*$J92*BP$12)</f>
        <v>0</v>
      </c>
      <c r="BQ92" s="36">
        <v>0</v>
      </c>
      <c r="BR92" s="36">
        <f t="shared" ref="BR92:BR98" si="574">(BQ92/12*5*$D92*$F92*$G92*$I92*BR$11)+(BQ92/12*7*$E92*$F92*$H92*$I92*BR$12)</f>
        <v>0</v>
      </c>
      <c r="BS92" s="36">
        <v>6</v>
      </c>
      <c r="BT92" s="36">
        <f t="shared" ref="BT92:BT98" si="575">(BS92/12*5*$D92*$F92*$G92*$I92*BT$11)+(BS92/12*7*$E92*$F92*$H92*$I92*BT$12)</f>
        <v>168650.83689999997</v>
      </c>
      <c r="BU92" s="36">
        <v>0</v>
      </c>
      <c r="BV92" s="36">
        <f t="shared" ref="BV92:BV98" si="576">(BU92/12*5*$D92*$F92*$G92*$J92*BV$11)+(BU92/12*7*$E92*$F92*$H92*$J92*BV$12)</f>
        <v>0</v>
      </c>
      <c r="BW92" s="36"/>
      <c r="BX92" s="36">
        <f t="shared" ref="BX92:BX98" si="577">(BW92/12*5*$D92*$F92*$G92*$J92*BX$11)+(BW92/12*7*$E92*$F92*$H92*$J92*BX$12)</f>
        <v>0</v>
      </c>
      <c r="BY92" s="36">
        <v>0</v>
      </c>
      <c r="BZ92" s="36">
        <f t="shared" ref="BZ92:BZ98" si="578">(BY92/12*5*$D92*$F92*$G92*$I92*BZ$11)+(BY92/12*7*$E92*$F92*$H92*$I92*BZ$12)</f>
        <v>0</v>
      </c>
      <c r="CA92" s="36">
        <v>60</v>
      </c>
      <c r="CB92" s="36">
        <f t="shared" ref="CB92:CB98" si="579">(CA92/12*5*$D92*$F92*$G92*$J92*CB$11)+(CA92/12*7*$E92*$F92*$H92*$J92*CB$12)</f>
        <v>2442529.3619999997</v>
      </c>
      <c r="CC92" s="36">
        <v>0</v>
      </c>
      <c r="CD92" s="36">
        <f t="shared" ref="CD92:CD98" si="580">(CC92/12*5*$D92*$F92*$G92*$I92*CD$11)+(CC92/12*7*$E92*$F92*$H92*$I92*CD$12)</f>
        <v>0</v>
      </c>
      <c r="CE92" s="36"/>
      <c r="CF92" s="36">
        <f t="shared" ref="CF92:CF98" si="581">(CE92/12*5*$D92*$F92*$G92*$I92*CF$11)+(CE92/12*7*$E92*$F92*$H92*$I92*CF$12)</f>
        <v>0</v>
      </c>
      <c r="CG92" s="36">
        <v>20</v>
      </c>
      <c r="CH92" s="36">
        <f t="shared" ref="CH92:CH98" si="582">(CG92/12*5*$D92*$F92*$G92*$I92*CH$11)+(CG92/12*7*$E92*$F92*$H92*$I92*CH$12)</f>
        <v>562169.45633333328</v>
      </c>
      <c r="CI92" s="36">
        <v>190</v>
      </c>
      <c r="CJ92" s="36">
        <f t="shared" ref="CJ92:CJ98" si="583">(CI92/12*5*$D92*$F92*$G92*$I92*CJ$11)+(CI92/12*7*$E92*$F92*$H92*$I92*CJ$12)</f>
        <v>7047621.7320833318</v>
      </c>
      <c r="CK92" s="36">
        <v>403</v>
      </c>
      <c r="CL92" s="36">
        <f t="shared" ref="CL92:CN98" si="584">(CK92/12*5*$D92*$F92*$G92*$J92*CL$11)+(CK92/12*7*$E92*$F92*$H92*$J92*CL$12)</f>
        <v>18280984.587501999</v>
      </c>
      <c r="CM92" s="36">
        <v>187</v>
      </c>
      <c r="CN92" s="36">
        <f t="shared" si="584"/>
        <v>9751512.4905660003</v>
      </c>
      <c r="CO92" s="41">
        <v>12</v>
      </c>
      <c r="CP92" s="36">
        <f t="shared" ref="CP92:CP98" si="585">(CO92/12*5*$D92*$F92*$G92*$I92*CP$11)+(CO92/12*7*$E92*$F92*$H92*$I92*CP$12)</f>
        <v>505505.16099999985</v>
      </c>
      <c r="CQ92" s="36">
        <v>70</v>
      </c>
      <c r="CR92" s="36">
        <f t="shared" ref="CR92" si="586">(CQ92/12*5*$D92*$F92*$G92*$J92*CR$11)+(CQ92/12*7*$E92*$F92*$H92*$J92*CR$12)</f>
        <v>3567854.9124399992</v>
      </c>
      <c r="CS92" s="36">
        <v>12</v>
      </c>
      <c r="CT92" s="36">
        <f t="shared" ref="CT92" si="587">(CS92/12*5*$D92*$F92*$G92*$J92*CT$11)+(CS92/12*7*$E92*$F92*$H92*$J92*CT$12)</f>
        <v>531797.73729600001</v>
      </c>
      <c r="CU92" s="36">
        <v>90</v>
      </c>
      <c r="CV92" s="36">
        <f t="shared" ref="CV92" si="588">(CU92/12*5*$D92*$F92*$G92*$J92*CV$11)+(CU92/12*7*$E92*$F92*$H92*$J92*CV$12)</f>
        <v>4595768.9101799997</v>
      </c>
      <c r="CW92" s="36">
        <v>236</v>
      </c>
      <c r="CX92" s="36">
        <f t="shared" ref="CX92" si="589">(CW92/12*5*$D92*$F92*$G92*$J92*CX$11)+(CW92/12*7*$E92*$F92*$H92*$J92*CX$12)</f>
        <v>12028767.990512</v>
      </c>
      <c r="CY92" s="36">
        <v>50</v>
      </c>
      <c r="CZ92" s="36">
        <f t="shared" ref="CZ92" si="590">(CY92/12*5*$D92*$F92*$G92*$J92*CZ$11)+(CY92/12*7*$E92*$F92*$H92*$J92*CZ$12)</f>
        <v>2553204.9501</v>
      </c>
      <c r="DA92" s="36">
        <v>109</v>
      </c>
      <c r="DB92" s="36">
        <f t="shared" ref="DB92:DB98" si="591">(DA92/12*5*$D92*$F92*$G92*$I92*DB$11)+(DA92/12*7*$E92*$F92*$H92*$I92*DB$12)</f>
        <v>4591671.8790833326</v>
      </c>
      <c r="DC92" s="36">
        <v>36</v>
      </c>
      <c r="DD92" s="36">
        <f t="shared" ref="DD92:DD98" si="592">(DC92/12*5*$D92*$F92*$G92*$I92*DD$11)+(DC92/12*7*$E92*$F92*$H92*$I92*DD$12)</f>
        <v>1561571.4752400001</v>
      </c>
      <c r="DE92" s="36">
        <v>10</v>
      </c>
      <c r="DF92" s="36">
        <f t="shared" ref="DF92" si="593">(DE92/12*5*$D92*$F92*$G92*$J92*DF$11)+(DE92/12*7*$E92*$F92*$H92*$J92*DF$12)</f>
        <v>565242.57299999997</v>
      </c>
      <c r="DG92" s="36">
        <v>52</v>
      </c>
      <c r="DH92" s="36">
        <f t="shared" ref="DH92" si="594">(DG92/12*5*$D92*$F92*$G92*$J92*DH$11)+(DG92/12*7*$E92*$F92*$H92*$J92*DH$12)</f>
        <v>2850581.82864</v>
      </c>
      <c r="DI92" s="36">
        <v>10</v>
      </c>
      <c r="DJ92" s="36">
        <f t="shared" si="308"/>
        <v>750292.22487500007</v>
      </c>
      <c r="DK92" s="36">
        <v>19</v>
      </c>
      <c r="DL92" s="36">
        <f t="shared" si="539"/>
        <v>1540872.4159266665</v>
      </c>
      <c r="DM92" s="36"/>
      <c r="DN92" s="36">
        <f t="shared" si="540"/>
        <v>0</v>
      </c>
      <c r="DO92" s="36">
        <f t="shared" ref="DO92:DP98" si="595">SUM(M92,O92,Q92,S92,U92,W92,Y92,AA92,AC92,AE92,AG92,AI92,AK92,AM92,AO92,AQ92,AS92,AU92,AW92,AY92,BA92,BC92,BE92,BG92,BI92,BK92,BM92,BO92,BQ92,BS92,BU92,BW92,BY92,CA92,CC92,CE92,CG92,CI92,CK92,CM92,CO92,CQ92,CS92,CU92,CW92,CY92,DA92,DC92,DE92,DG92,DI92,DK92,DM92)</f>
        <v>4665</v>
      </c>
      <c r="DP92" s="36">
        <f t="shared" si="595"/>
        <v>203911761.90064806</v>
      </c>
      <c r="DQ92" s="47">
        <f t="shared" si="543"/>
        <v>4665</v>
      </c>
      <c r="DR92" s="80">
        <f t="shared" si="542"/>
        <v>1</v>
      </c>
    </row>
    <row r="93" spans="1:122" ht="41.25" customHeight="1" x14ac:dyDescent="0.25">
      <c r="A93" s="43">
        <v>1</v>
      </c>
      <c r="B93" s="44">
        <v>68</v>
      </c>
      <c r="C93" s="31" t="s">
        <v>218</v>
      </c>
      <c r="D93" s="32">
        <f t="shared" si="544"/>
        <v>19063</v>
      </c>
      <c r="E93" s="33">
        <v>18530</v>
      </c>
      <c r="F93" s="45">
        <v>2.81</v>
      </c>
      <c r="G93" s="35">
        <v>1</v>
      </c>
      <c r="H93" s="35">
        <v>1</v>
      </c>
      <c r="I93" s="32">
        <v>1.4</v>
      </c>
      <c r="J93" s="32">
        <v>1.68</v>
      </c>
      <c r="K93" s="32">
        <v>2.23</v>
      </c>
      <c r="L93" s="32">
        <v>2.57</v>
      </c>
      <c r="M93" s="36">
        <v>50</v>
      </c>
      <c r="N93" s="36">
        <f>(M93/12*5*$D93*$F93*$G93*$I93*N$11)+(M93/12*7*$E93*$F93*$H93*$I93)</f>
        <v>3704158.50875</v>
      </c>
      <c r="O93" s="36">
        <v>486</v>
      </c>
      <c r="P93" s="36">
        <f>(O93/12*5*$D93*$F93*$G93*$I93*P$11)+(O93/12*7*$E93*$F93*$H93*$I93)</f>
        <v>36004420.705049999</v>
      </c>
      <c r="Q93" s="36"/>
      <c r="R93" s="36">
        <f>(Q93/12*5*$D93*$F93*$G93*$I93*R$11)+(Q93/12*7*$E93*$F93*$H93*$I93)</f>
        <v>0</v>
      </c>
      <c r="S93" s="36"/>
      <c r="T93" s="36">
        <f>(S93/12*5*$D93*$F93*$G93*$I93*T$11)+(S93/12*7*$E93*$F93*$H93*$I93)</f>
        <v>0</v>
      </c>
      <c r="U93" s="36"/>
      <c r="V93" s="36">
        <f>(U93/12*5*$D93*$F93*$G93*$I93*V$11)+(U93/12*7*$E93*$F93*$H93*$I93)</f>
        <v>0</v>
      </c>
      <c r="W93" s="36">
        <v>100</v>
      </c>
      <c r="X93" s="36">
        <f>(W93/12*5*$D93*$F93*$G93*$I93*X$11)+(W93/12*7*$E93*$F93*$H93*$I93)</f>
        <v>7408317.0175000001</v>
      </c>
      <c r="Y93" s="36">
        <v>0</v>
      </c>
      <c r="Z93" s="36">
        <f>(Y93/12*5*$D93*$F93*$G93*$I93*Z$11)+(Y93/12*7*$E93*$F93*$H93*$I93)</f>
        <v>0</v>
      </c>
      <c r="AA93" s="36"/>
      <c r="AB93" s="36">
        <f>(AA93/12*5*$D93*$F93*$G93*$I93*AB$11)+(AA93/12*7*$E93*$F93*$H93*$I93)</f>
        <v>0</v>
      </c>
      <c r="AC93" s="36">
        <v>0</v>
      </c>
      <c r="AD93" s="36">
        <f>(AC93/12*5*$D93*$F93*$G93*$I93*AD$11)+(AC93/12*7*$E93*$F93*$H93*$I93)</f>
        <v>0</v>
      </c>
      <c r="AE93" s="36">
        <v>0</v>
      </c>
      <c r="AF93" s="36">
        <f>(AE93/12*5*$D93*$F93*$G93*$I93*AF$11)+(AE93/12*7*$E93*$F93*$H93*$I93)</f>
        <v>0</v>
      </c>
      <c r="AG93" s="36"/>
      <c r="AH93" s="36">
        <f>(AG93/12*5*$D93*$F93*$G93*$I93*AH$11)+(AG93/12*7*$E93*$F93*$H93*$I93)</f>
        <v>0</v>
      </c>
      <c r="AI93" s="36"/>
      <c r="AJ93" s="36">
        <f>(AI93/12*5*$D93*$F93*$G93*$I93*AJ$11)+(AI93/12*7*$E93*$F93*$H93*$I93)</f>
        <v>0</v>
      </c>
      <c r="AK93" s="39">
        <v>0</v>
      </c>
      <c r="AL93" s="36">
        <f>(AK93/12*5*$D93*$F93*$G93*$I93*AL$11)+(AK93/12*7*$E93*$F93*$H93*$I93)</f>
        <v>0</v>
      </c>
      <c r="AM93" s="40">
        <v>180</v>
      </c>
      <c r="AN93" s="36">
        <f>(AM93/12*5*$D93*$F93*$G93*$J93*AN$11)+(AM93/12*7*$E93*$F93*$H93*$J93)</f>
        <v>16042461.43248</v>
      </c>
      <c r="AO93" s="36"/>
      <c r="AP93" s="36">
        <f>(AO93/12*5*$D93*$F93*$G93*$J93*AP$11)+(AO93/12*7*$E93*$F93*$H93*$J93)</f>
        <v>0</v>
      </c>
      <c r="AQ93" s="36">
        <v>150</v>
      </c>
      <c r="AR93" s="36">
        <f>(AQ93/12*5*$D93*$F93*$G93*$J93*AR$11)+(AQ93/12*7*$E93*$F93*$H93*$J93)</f>
        <v>13368717.860399999</v>
      </c>
      <c r="AS93" s="36"/>
      <c r="AT93" s="36">
        <f>(AS93/12*5*$D93*$F93*$G93*$J93*AT$11)+(AS93/12*7*$E93*$F93*$H93*$J93)</f>
        <v>0</v>
      </c>
      <c r="AU93" s="36"/>
      <c r="AV93" s="36">
        <f>(AU93/12*5*$D93*$F93*$G93*$I93*AV$11)+(AU93/12*7*$E93*$F93*$H93*$I93)</f>
        <v>0</v>
      </c>
      <c r="AW93" s="36"/>
      <c r="AX93" s="36">
        <f>(AW93/12*5*$D93*$F93*$G93*$I93*AX$11)+(AW93/12*7*$E93*$F93*$H93*$I93)</f>
        <v>0</v>
      </c>
      <c r="AY93" s="36"/>
      <c r="AZ93" s="36">
        <f>(AY93/12*5*$D93*$F93*$G93*$J93*AZ$11)+(AY93/12*7*$E93*$F93*$H93*$J93)</f>
        <v>0</v>
      </c>
      <c r="BA93" s="36"/>
      <c r="BB93" s="36">
        <f>(BA93/12*5*$D93*$F93*$G93*$I93*BB$11)+(BA93/12*7*$E93*$F93*$H93*$I93)</f>
        <v>0</v>
      </c>
      <c r="BC93" s="36"/>
      <c r="BD93" s="36">
        <f>(BC93/12*5*$D93*$F93*$G93*$I93*BD$11)+(BC93/12*7*$E93*$F93*$H93*$I93)</f>
        <v>0</v>
      </c>
      <c r="BE93" s="36"/>
      <c r="BF93" s="36">
        <f>(BE93/12*5*$D93*$F93*$G93*$I93*BF$11)+(BE93/12*7*$E93*$F93*$H93*$I93)</f>
        <v>0</v>
      </c>
      <c r="BG93" s="36"/>
      <c r="BH93" s="36">
        <f>(BG93/12*5*$D93*$F93*$G93*$J93*BH$11)+(BG93/12*7*$E93*$F93*$H93*$J93)</f>
        <v>0</v>
      </c>
      <c r="BI93" s="36">
        <v>0</v>
      </c>
      <c r="BJ93" s="36">
        <f>(BI93/12*5*$D93*$F93*$G93*$I93*BJ$11)+(BI93/12*7*$E93*$F93*$H93*$I93)</f>
        <v>0</v>
      </c>
      <c r="BK93" s="36"/>
      <c r="BL93" s="36">
        <f>(BK93/12*5*$D93*$F93*$G93*$I93*BL$11)+(BK93/12*7*$E93*$F93*$H93*$I93)</f>
        <v>0</v>
      </c>
      <c r="BM93" s="46"/>
      <c r="BN93" s="36">
        <f>(BM93/12*5*$D93*$F93*$G93*$J93*BN$11)+(BM93/12*7*$E93*$F93*$H93*$J93)</f>
        <v>0</v>
      </c>
      <c r="BO93" s="36"/>
      <c r="BP93" s="36">
        <f>(BO93/12*5*$D93*$F93*$G93*$J93*BP$11)+(BO93/12*7*$E93*$F93*$H93*$J93)</f>
        <v>0</v>
      </c>
      <c r="BQ93" s="36"/>
      <c r="BR93" s="36">
        <f>(BQ93/12*5*$D93*$F93*$G93*$I93*BR$11)+(BQ93/12*7*$E93*$F93*$H93*$I93)</f>
        <v>0</v>
      </c>
      <c r="BS93" s="36"/>
      <c r="BT93" s="36">
        <f>(BS93/12*5*$D93*$F93*$G93*$I93*BT$11)+(BS93/12*7*$E93*$F93*$H93*$I93)</f>
        <v>0</v>
      </c>
      <c r="BU93" s="36"/>
      <c r="BV93" s="36">
        <f>(BU93/12*5*$D93*$F93*$G93*$J93*BV$11)+(BU93/12*7*$E93*$F93*$H93*$J93)</f>
        <v>0</v>
      </c>
      <c r="BW93" s="36"/>
      <c r="BX93" s="36">
        <f>(BW93/12*5*$D93*$F93*$G93*$J93*BX$11)+(BW93/12*7*$E93*$F93*$H93*$J93)</f>
        <v>0</v>
      </c>
      <c r="BY93" s="36"/>
      <c r="BZ93" s="36">
        <f>(BY93/12*5*$D93*$F93*$G93*$I93*BZ$11)+(BY93/12*7*$E93*$F93*$H93*$I93)</f>
        <v>0</v>
      </c>
      <c r="CA93" s="36"/>
      <c r="CB93" s="36">
        <f>(CA93/12*5*$D93*$F93*$G93*$J93*CB$11)+(CA93/12*7*$E93*$F93*$H93*$J93)</f>
        <v>0</v>
      </c>
      <c r="CC93" s="36"/>
      <c r="CD93" s="36">
        <f>(CC93/12*5*$D93*$F93*$G93*$I93*CD$11)+(CC93/12*7*$E93*$F93*$H93*$I93)</f>
        <v>0</v>
      </c>
      <c r="CE93" s="36"/>
      <c r="CF93" s="36">
        <f>(CE93/12*5*$D93*$F93*$G93*$I93*CF$11)+(CE93/12*7*$E93*$F93*$H93*$I93)</f>
        <v>0</v>
      </c>
      <c r="CG93" s="36"/>
      <c r="CH93" s="36">
        <f>(CG93/12*5*$D93*$F93*$G93*$I93*CH$11)+(CG93/12*7*$E93*$F93*$H93*$I93)</f>
        <v>0</v>
      </c>
      <c r="CI93" s="36"/>
      <c r="CJ93" s="36">
        <f>(CI93/12*5*$D93*$F93*$G93*$I93*CJ$11)+(CI93/12*7*$E93*$F93*$H93*$I93)</f>
        <v>0</v>
      </c>
      <c r="CK93" s="36"/>
      <c r="CL93" s="36">
        <f>(CK93/12*5*$D93*$F93*$G93*$J93*CL$11)+(CK93/12*7*$E93*$F93*$H93*$J93)</f>
        <v>0</v>
      </c>
      <c r="CM93" s="36"/>
      <c r="CN93" s="36">
        <f>(CM93/12*5*$D93*$F93*$G93*$J93*CN$11)+(CM93/12*7*$E93*$F93*$H93*$J93)</f>
        <v>0</v>
      </c>
      <c r="CO93" s="41"/>
      <c r="CP93" s="36">
        <f>(CO93/12*5*$D93*$F93*$G93*$I93*CP$11)+(CO93/12*7*$E93*$F93*$H93*$I93)</f>
        <v>0</v>
      </c>
      <c r="CQ93" s="36"/>
      <c r="CR93" s="36">
        <f>(CQ93/12*5*$D93*$F93*$G93*$J93*CR$11)+(CQ93/12*7*$E93*$F93*$H93*$J93)</f>
        <v>0</v>
      </c>
      <c r="CS93" s="36"/>
      <c r="CT93" s="36">
        <f>(CS93/12*5*$D93*$F93*$G93*$J93*CT$11)+(CS93/12*7*$E93*$F93*$H93*$J93)</f>
        <v>0</v>
      </c>
      <c r="CU93" s="36"/>
      <c r="CV93" s="36">
        <f>(CU93/12*5*$D93*$F93*$G93*$J93*CV$11)+(CU93/12*7*$E93*$F93*$H93*$J93)</f>
        <v>0</v>
      </c>
      <c r="CW93" s="36"/>
      <c r="CX93" s="36">
        <f>(CW93/12*5*$D93*$F93*$G93*$J93*CX$11)+(CW93/12*7*$E93*$F93*$H93*$J93)</f>
        <v>0</v>
      </c>
      <c r="CY93" s="36"/>
      <c r="CZ93" s="36">
        <f>(CY93/12*5*$D93*$F93*$G93*$J93*CZ$11)+(CY93/12*7*$E93*$F93*$H93*$J93)</f>
        <v>0</v>
      </c>
      <c r="DA93" s="36"/>
      <c r="DB93" s="36">
        <f>(DA93/12*5*$D93*$F93*$G93*$I93*DB$11)+(DA93/12*7*$E93*$F93*$H93*$I93)</f>
        <v>0</v>
      </c>
      <c r="DC93" s="36"/>
      <c r="DD93" s="36">
        <f>(DC93/12*5*$D93*$F93*$G93*$I93*DD$11)+(DC93/12*7*$E93*$F93*$H93*$I93)</f>
        <v>0</v>
      </c>
      <c r="DE93" s="36"/>
      <c r="DF93" s="36">
        <f>(DE93/12*5*$D93*$F93*$G93*$J93*DF$11)+(DE93/12*7*$E93*$F93*$H93*$J93)</f>
        <v>0</v>
      </c>
      <c r="DG93" s="36"/>
      <c r="DH93" s="36">
        <f>(DG93/12*5*$D93*$F93*$G93*$J93*DH$11)+(DG93/12*7*$E93*$F93*$H93*$J93)</f>
        <v>0</v>
      </c>
      <c r="DI93" s="36"/>
      <c r="DJ93" s="36">
        <f>(DI93/12*5*$D93*$F93*$G93*$K93*DJ$11)+(DI93/12*7*$E93*$F93*$H93*$K93)</f>
        <v>0</v>
      </c>
      <c r="DK93" s="36"/>
      <c r="DL93" s="36">
        <f>(DK93/12*5*$D93*$F93*$G93*$L93*DL$11)+(DK93/12*7*$E93*$F93*$G93*$L93)</f>
        <v>0</v>
      </c>
      <c r="DM93" s="36"/>
      <c r="DN93" s="36">
        <f t="shared" si="540"/>
        <v>0</v>
      </c>
      <c r="DO93" s="36">
        <f t="shared" si="595"/>
        <v>966</v>
      </c>
      <c r="DP93" s="36">
        <f t="shared" si="595"/>
        <v>76528075.524179995</v>
      </c>
      <c r="DQ93" s="47">
        <f t="shared" si="543"/>
        <v>966</v>
      </c>
      <c r="DR93" s="80">
        <f t="shared" si="542"/>
        <v>1</v>
      </c>
    </row>
    <row r="94" spans="1:122" ht="41.25" customHeight="1" x14ac:dyDescent="0.25">
      <c r="A94" s="43"/>
      <c r="B94" s="44">
        <v>69</v>
      </c>
      <c r="C94" s="31" t="s">
        <v>219</v>
      </c>
      <c r="D94" s="32">
        <f t="shared" si="544"/>
        <v>19063</v>
      </c>
      <c r="E94" s="33">
        <v>18530</v>
      </c>
      <c r="F94" s="45">
        <v>3.48</v>
      </c>
      <c r="G94" s="35">
        <v>1</v>
      </c>
      <c r="H94" s="35">
        <v>1</v>
      </c>
      <c r="I94" s="32">
        <v>1.4</v>
      </c>
      <c r="J94" s="32">
        <v>1.68</v>
      </c>
      <c r="K94" s="32">
        <v>2.23</v>
      </c>
      <c r="L94" s="32">
        <v>2.57</v>
      </c>
      <c r="M94" s="36"/>
      <c r="N94" s="36">
        <f t="shared" si="209"/>
        <v>0</v>
      </c>
      <c r="O94" s="36">
        <v>25</v>
      </c>
      <c r="P94" s="36">
        <f t="shared" si="209"/>
        <v>2425333.8725000005</v>
      </c>
      <c r="Q94" s="36"/>
      <c r="R94" s="36">
        <f t="shared" ref="R94:R98" si="596">(Q94/12*5*$D94*$F94*$G94*$I94*R$11)+(Q94/12*7*$E94*$F94*$H94*$I94*R$12)</f>
        <v>0</v>
      </c>
      <c r="S94" s="36"/>
      <c r="T94" s="36">
        <f t="shared" ref="T94:T98" si="597">(S94/12*5*$D94*$F94*$G94*$I94*T$11)+(S94/12*7*$E94*$F94*$H94*$I94*T$12)</f>
        <v>0</v>
      </c>
      <c r="U94" s="36"/>
      <c r="V94" s="36">
        <f t="shared" ref="V94:V98" si="598">(U94/12*5*$D94*$F94*$G94*$I94*V$11)+(U94/12*7*$E94*$F94*$H94*$I94*V$12)</f>
        <v>0</v>
      </c>
      <c r="W94" s="36"/>
      <c r="X94" s="36">
        <f t="shared" ref="X94:X98" si="599">(W94/12*5*$D94*$F94*$G94*$I94*X$11)+(W94/12*7*$E94*$F94*$H94*$I94*X$12)</f>
        <v>0</v>
      </c>
      <c r="Y94" s="36">
        <v>0</v>
      </c>
      <c r="Z94" s="36">
        <f t="shared" ref="Z94:Z98" si="600">(Y94/12*5*$D94*$F94*$G94*$I94*Z$11)+(Y94/12*7*$E94*$F94*$H94*$I94*Z$12)</f>
        <v>0</v>
      </c>
      <c r="AA94" s="36"/>
      <c r="AB94" s="36">
        <f t="shared" ref="AB94:AB98" si="601">(AA94/12*5*$D94*$F94*$G94*$I94*AB$11)+(AA94/12*7*$E94*$F94*$H94*$I94*AB$12)</f>
        <v>0</v>
      </c>
      <c r="AC94" s="36">
        <v>0</v>
      </c>
      <c r="AD94" s="36">
        <f t="shared" ref="AD94:AD98" si="602">(AC94/12*5*$D94*$F94*$G94*$I94*AD$11)+(AC94/12*7*$E94*$F94*$H94*$I94*AD$12)</f>
        <v>0</v>
      </c>
      <c r="AE94" s="36">
        <v>0</v>
      </c>
      <c r="AF94" s="36">
        <f t="shared" ref="AF94:AF98" si="603">(AE94/12*5*$D94*$F94*$G94*$I94*AF$11)+(AE94/12*7*$E94*$F94*$H94*$I94*AF$12)</f>
        <v>0</v>
      </c>
      <c r="AG94" s="36"/>
      <c r="AH94" s="36">
        <f t="shared" ref="AH94:AH98" si="604">(AG94/12*5*$D94*$F94*$G94*$I94*AH$11)+(AG94/12*7*$E94*$F94*$H94*$I94*AH$12)</f>
        <v>0</v>
      </c>
      <c r="AI94" s="36"/>
      <c r="AJ94" s="36">
        <f t="shared" ref="AJ94:AJ98" si="605">(AI94/12*5*$D94*$F94*$G94*$I94*AJ$11)+(AI94/12*7*$E94*$F94*$H94*$I94*AJ$12)</f>
        <v>0</v>
      </c>
      <c r="AK94" s="39">
        <v>0</v>
      </c>
      <c r="AL94" s="36">
        <f t="shared" ref="AL94:AL98" si="606">(AK94/12*5*$D94*$F94*$G94*$I94*AL$11)+(AK94/12*7*$E94*$F94*$H94*$I94*AL$12)</f>
        <v>0</v>
      </c>
      <c r="AM94" s="40">
        <v>5</v>
      </c>
      <c r="AN94" s="36">
        <f t="shared" si="559"/>
        <v>560723.15711999999</v>
      </c>
      <c r="AO94" s="36"/>
      <c r="AP94" s="36">
        <f t="shared" si="560"/>
        <v>0</v>
      </c>
      <c r="AQ94" s="36">
        <v>40</v>
      </c>
      <c r="AR94" s="36">
        <f t="shared" si="561"/>
        <v>4485785.2569599999</v>
      </c>
      <c r="AS94" s="36"/>
      <c r="AT94" s="36">
        <f t="shared" si="562"/>
        <v>0</v>
      </c>
      <c r="AU94" s="36"/>
      <c r="AV94" s="36">
        <f t="shared" ref="AV94:AV98" si="607">(AU94/12*5*$D94*$F94*$G94*$I94*AV$11)+(AU94/12*7*$E94*$F94*$H94*$I94*AV$12)</f>
        <v>0</v>
      </c>
      <c r="AW94" s="36"/>
      <c r="AX94" s="36">
        <f t="shared" ref="AX94:AX98" si="608">(AW94/12*5*$D94*$F94*$G94*$I94*AX$11)+(AW94/12*7*$E94*$F94*$H94*$I94*AX$12)</f>
        <v>0</v>
      </c>
      <c r="AY94" s="36"/>
      <c r="AZ94" s="36">
        <f t="shared" si="565"/>
        <v>0</v>
      </c>
      <c r="BA94" s="36"/>
      <c r="BB94" s="36">
        <f t="shared" ref="BB94:BB98" si="609">(BA94/12*5*$D94*$F94*$G94*$I94*BB$11)+(BA94/12*7*$E94*$F94*$H94*$I94*BB$12)</f>
        <v>0</v>
      </c>
      <c r="BC94" s="36"/>
      <c r="BD94" s="36">
        <f t="shared" ref="BD94:BD98" si="610">(BC94/12*5*$D94*$F94*$G94*$I94*BD$11)+(BC94/12*7*$E94*$F94*$H94*$I94*BD$12)</f>
        <v>0</v>
      </c>
      <c r="BE94" s="36"/>
      <c r="BF94" s="36">
        <f t="shared" ref="BF94:BF98" si="611">(BE94/12*5*$D94*$F94*$G94*$I94*BF$11)+(BE94/12*7*$E94*$F94*$H94*$I94*BF$12)</f>
        <v>0</v>
      </c>
      <c r="BG94" s="36"/>
      <c r="BH94" s="36">
        <f t="shared" si="569"/>
        <v>0</v>
      </c>
      <c r="BI94" s="36">
        <v>0</v>
      </c>
      <c r="BJ94" s="36">
        <f t="shared" si="570"/>
        <v>0</v>
      </c>
      <c r="BK94" s="36"/>
      <c r="BL94" s="36">
        <f t="shared" si="571"/>
        <v>0</v>
      </c>
      <c r="BM94" s="46"/>
      <c r="BN94" s="36">
        <f t="shared" si="572"/>
        <v>0</v>
      </c>
      <c r="BO94" s="36"/>
      <c r="BP94" s="36">
        <f t="shared" si="573"/>
        <v>0</v>
      </c>
      <c r="BQ94" s="36"/>
      <c r="BR94" s="36">
        <f t="shared" si="574"/>
        <v>0</v>
      </c>
      <c r="BS94" s="36"/>
      <c r="BT94" s="36">
        <f t="shared" si="575"/>
        <v>0</v>
      </c>
      <c r="BU94" s="36"/>
      <c r="BV94" s="36">
        <f t="shared" si="576"/>
        <v>0</v>
      </c>
      <c r="BW94" s="36"/>
      <c r="BX94" s="36">
        <f t="shared" si="577"/>
        <v>0</v>
      </c>
      <c r="BY94" s="36"/>
      <c r="BZ94" s="36">
        <f t="shared" si="578"/>
        <v>0</v>
      </c>
      <c r="CA94" s="36">
        <v>2</v>
      </c>
      <c r="CB94" s="36">
        <f t="shared" si="579"/>
        <v>199530.56759999995</v>
      </c>
      <c r="CC94" s="36"/>
      <c r="CD94" s="36">
        <f t="shared" si="580"/>
        <v>0</v>
      </c>
      <c r="CE94" s="36"/>
      <c r="CF94" s="36">
        <f t="shared" si="581"/>
        <v>0</v>
      </c>
      <c r="CG94" s="36"/>
      <c r="CH94" s="36">
        <f t="shared" si="582"/>
        <v>0</v>
      </c>
      <c r="CI94" s="36"/>
      <c r="CJ94" s="36">
        <f t="shared" si="583"/>
        <v>0</v>
      </c>
      <c r="CK94" s="36">
        <v>13</v>
      </c>
      <c r="CL94" s="36">
        <f t="shared" si="584"/>
        <v>1445202.7797479997</v>
      </c>
      <c r="CM94" s="36"/>
      <c r="CN94" s="36">
        <f t="shared" si="584"/>
        <v>0</v>
      </c>
      <c r="CO94" s="41"/>
      <c r="CP94" s="36">
        <f t="shared" si="585"/>
        <v>0</v>
      </c>
      <c r="CQ94" s="36">
        <v>3</v>
      </c>
      <c r="CR94" s="36">
        <f t="shared" ref="CR94:CR98" si="612">(CQ94/12*5*$D94*$F94*$G94*$J94*CR$11)+(CQ94/12*7*$E94*$F94*$H94*$J94*CR$12)</f>
        <v>374732.447544</v>
      </c>
      <c r="CS94" s="36"/>
      <c r="CT94" s="36">
        <f t="shared" ref="CT94:CT98" si="613">(CS94/12*5*$D94*$F94*$G94*$J94*CT$11)+(CS94/12*7*$E94*$F94*$H94*$J94*CT$12)</f>
        <v>0</v>
      </c>
      <c r="CU94" s="36">
        <v>15</v>
      </c>
      <c r="CV94" s="36">
        <f t="shared" ref="CV94:CV98" si="614">(CU94/12*5*$D94*$F94*$G94*$J94*CV$11)+(CU94/12*7*$E94*$F94*$H94*$J94*CV$12)</f>
        <v>1877145.0478199997</v>
      </c>
      <c r="CW94" s="36"/>
      <c r="CX94" s="36">
        <f t="shared" ref="CX94:CX98" si="615">(CW94/12*5*$D94*$F94*$G94*$J94*CX$11)+(CW94/12*7*$E94*$F94*$H94*$J94*CX$12)</f>
        <v>0</v>
      </c>
      <c r="CY94" s="36">
        <v>25</v>
      </c>
      <c r="CZ94" s="36">
        <f t="shared" ref="CZ94:CZ98" si="616">(CY94/12*5*$D94*$F94*$G94*$J94*CZ$11)+(CY94/12*7*$E94*$F94*$H94*$J94*CZ$12)</f>
        <v>3128575.0797000001</v>
      </c>
      <c r="DA94" s="36"/>
      <c r="DB94" s="36">
        <f t="shared" si="591"/>
        <v>0</v>
      </c>
      <c r="DC94" s="36"/>
      <c r="DD94" s="36">
        <f t="shared" si="592"/>
        <v>0</v>
      </c>
      <c r="DE94" s="36"/>
      <c r="DF94" s="36">
        <f t="shared" ref="DF94:DF98" si="617">(DE94/12*5*$D94*$F94*$G94*$J94*DF$11)+(DE94/12*7*$E94*$F94*$H94*$J94*DF$12)</f>
        <v>0</v>
      </c>
      <c r="DG94" s="36"/>
      <c r="DH94" s="36">
        <f t="shared" ref="DH94:DH98" si="618">(DG94/12*5*$D94*$F94*$G94*$J94*DH$11)+(DG94/12*7*$E94*$F94*$H94*$J94*DH$12)</f>
        <v>0</v>
      </c>
      <c r="DI94" s="36"/>
      <c r="DJ94" s="36">
        <f t="shared" si="308"/>
        <v>0</v>
      </c>
      <c r="DK94" s="36"/>
      <c r="DL94" s="36">
        <f t="shared" si="539"/>
        <v>0</v>
      </c>
      <c r="DM94" s="36"/>
      <c r="DN94" s="36">
        <f t="shared" si="540"/>
        <v>0</v>
      </c>
      <c r="DO94" s="36">
        <f t="shared" si="595"/>
        <v>128</v>
      </c>
      <c r="DP94" s="36">
        <f t="shared" si="595"/>
        <v>14497028.208991999</v>
      </c>
      <c r="DQ94" s="47">
        <f t="shared" si="543"/>
        <v>128</v>
      </c>
      <c r="DR94" s="80">
        <f t="shared" si="542"/>
        <v>1</v>
      </c>
    </row>
    <row r="95" spans="1:122" ht="15.75" customHeight="1" x14ac:dyDescent="0.25">
      <c r="A95" s="43"/>
      <c r="B95" s="44">
        <v>70</v>
      </c>
      <c r="C95" s="31" t="s">
        <v>220</v>
      </c>
      <c r="D95" s="32">
        <f t="shared" si="544"/>
        <v>19063</v>
      </c>
      <c r="E95" s="33">
        <v>18530</v>
      </c>
      <c r="F95" s="45">
        <v>1.1200000000000001</v>
      </c>
      <c r="G95" s="35">
        <v>1</v>
      </c>
      <c r="H95" s="35">
        <v>1</v>
      </c>
      <c r="I95" s="32">
        <v>1.4</v>
      </c>
      <c r="J95" s="32">
        <v>1.68</v>
      </c>
      <c r="K95" s="32">
        <v>2.23</v>
      </c>
      <c r="L95" s="32">
        <v>2.57</v>
      </c>
      <c r="M95" s="36">
        <v>255</v>
      </c>
      <c r="N95" s="36">
        <f t="shared" si="209"/>
        <v>7961785.6780000012</v>
      </c>
      <c r="O95" s="36">
        <v>658</v>
      </c>
      <c r="P95" s="36">
        <f t="shared" si="209"/>
        <v>20544529.318133332</v>
      </c>
      <c r="Q95" s="36">
        <v>0</v>
      </c>
      <c r="R95" s="36">
        <f t="shared" si="596"/>
        <v>0</v>
      </c>
      <c r="S95" s="36"/>
      <c r="T95" s="36">
        <f t="shared" si="597"/>
        <v>0</v>
      </c>
      <c r="U95" s="36">
        <v>0</v>
      </c>
      <c r="V95" s="36">
        <f t="shared" si="598"/>
        <v>0</v>
      </c>
      <c r="W95" s="36">
        <v>367</v>
      </c>
      <c r="X95" s="36">
        <f t="shared" si="599"/>
        <v>11458726.838533334</v>
      </c>
      <c r="Y95" s="36">
        <v>33</v>
      </c>
      <c r="Z95" s="36">
        <f t="shared" si="600"/>
        <v>1198141.5907999999</v>
      </c>
      <c r="AA95" s="36">
        <v>0</v>
      </c>
      <c r="AB95" s="36">
        <f t="shared" si="601"/>
        <v>0</v>
      </c>
      <c r="AC95" s="36">
        <v>0</v>
      </c>
      <c r="AD95" s="36">
        <f t="shared" si="602"/>
        <v>0</v>
      </c>
      <c r="AE95" s="36">
        <v>95</v>
      </c>
      <c r="AF95" s="36">
        <f t="shared" si="603"/>
        <v>2966155.4486666671</v>
      </c>
      <c r="AG95" s="36">
        <v>2</v>
      </c>
      <c r="AH95" s="36">
        <f t="shared" si="604"/>
        <v>53174.969866666666</v>
      </c>
      <c r="AI95" s="36"/>
      <c r="AJ95" s="36">
        <f t="shared" si="605"/>
        <v>0</v>
      </c>
      <c r="AK95" s="39">
        <v>0</v>
      </c>
      <c r="AL95" s="36">
        <f t="shared" si="606"/>
        <v>0</v>
      </c>
      <c r="AM95" s="40">
        <v>280</v>
      </c>
      <c r="AN95" s="36">
        <f t="shared" si="559"/>
        <v>10105907.01568</v>
      </c>
      <c r="AO95" s="36">
        <v>21</v>
      </c>
      <c r="AP95" s="36">
        <f t="shared" si="560"/>
        <v>670004.6203200001</v>
      </c>
      <c r="AQ95" s="36">
        <v>285</v>
      </c>
      <c r="AR95" s="36">
        <f t="shared" si="561"/>
        <v>10286369.64096</v>
      </c>
      <c r="AS95" s="36">
        <v>0</v>
      </c>
      <c r="AT95" s="36">
        <f t="shared" si="562"/>
        <v>0</v>
      </c>
      <c r="AU95" s="36"/>
      <c r="AV95" s="36">
        <f t="shared" si="607"/>
        <v>0</v>
      </c>
      <c r="AW95" s="36"/>
      <c r="AX95" s="36">
        <f t="shared" si="608"/>
        <v>0</v>
      </c>
      <c r="AY95" s="36">
        <v>50</v>
      </c>
      <c r="AZ95" s="36">
        <f t="shared" si="565"/>
        <v>1755375.0200000005</v>
      </c>
      <c r="BA95" s="36">
        <v>0</v>
      </c>
      <c r="BB95" s="36">
        <f t="shared" si="609"/>
        <v>0</v>
      </c>
      <c r="BC95" s="36">
        <v>0</v>
      </c>
      <c r="BD95" s="36">
        <f t="shared" si="610"/>
        <v>0</v>
      </c>
      <c r="BE95" s="36">
        <v>0</v>
      </c>
      <c r="BF95" s="36">
        <f t="shared" si="611"/>
        <v>0</v>
      </c>
      <c r="BG95" s="36">
        <v>0</v>
      </c>
      <c r="BH95" s="36">
        <f t="shared" si="569"/>
        <v>0</v>
      </c>
      <c r="BI95" s="36">
        <v>214</v>
      </c>
      <c r="BJ95" s="36">
        <f t="shared" si="570"/>
        <v>6726964.8784800004</v>
      </c>
      <c r="BK95" s="36">
        <v>732</v>
      </c>
      <c r="BL95" s="36">
        <f t="shared" si="571"/>
        <v>22016440.284160003</v>
      </c>
      <c r="BM95" s="46">
        <v>177</v>
      </c>
      <c r="BN95" s="36">
        <f t="shared" si="572"/>
        <v>5683180.9944000002</v>
      </c>
      <c r="BO95" s="36"/>
      <c r="BP95" s="36">
        <f t="shared" si="573"/>
        <v>0</v>
      </c>
      <c r="BQ95" s="36">
        <v>0</v>
      </c>
      <c r="BR95" s="36">
        <f t="shared" si="574"/>
        <v>0</v>
      </c>
      <c r="BS95" s="36">
        <v>18</v>
      </c>
      <c r="BT95" s="36">
        <f t="shared" si="575"/>
        <v>399061.13520000002</v>
      </c>
      <c r="BU95" s="36">
        <v>6</v>
      </c>
      <c r="BV95" s="36">
        <f t="shared" si="576"/>
        <v>192650.20320000002</v>
      </c>
      <c r="BW95" s="36"/>
      <c r="BX95" s="36">
        <f t="shared" si="577"/>
        <v>0</v>
      </c>
      <c r="BY95" s="36">
        <v>0</v>
      </c>
      <c r="BZ95" s="36">
        <f t="shared" si="578"/>
        <v>0</v>
      </c>
      <c r="CA95" s="36">
        <v>40</v>
      </c>
      <c r="CB95" s="36">
        <f t="shared" si="579"/>
        <v>1284334.6880000001</v>
      </c>
      <c r="CC95" s="36">
        <v>0</v>
      </c>
      <c r="CD95" s="36">
        <f t="shared" si="580"/>
        <v>0</v>
      </c>
      <c r="CE95" s="36">
        <v>24</v>
      </c>
      <c r="CF95" s="36">
        <f t="shared" si="581"/>
        <v>532081.51359999995</v>
      </c>
      <c r="CG95" s="36">
        <v>9</v>
      </c>
      <c r="CH95" s="36">
        <f t="shared" si="582"/>
        <v>199530.56760000001</v>
      </c>
      <c r="CI95" s="36">
        <v>25</v>
      </c>
      <c r="CJ95" s="36">
        <f t="shared" si="583"/>
        <v>731406.25833333354</v>
      </c>
      <c r="CK95" s="36">
        <v>108</v>
      </c>
      <c r="CL95" s="36">
        <f t="shared" si="584"/>
        <v>3864096.5569920004</v>
      </c>
      <c r="CM95" s="36">
        <v>66</v>
      </c>
      <c r="CN95" s="36">
        <f t="shared" si="584"/>
        <v>2714588.3983680001</v>
      </c>
      <c r="CO95" s="41">
        <v>41</v>
      </c>
      <c r="CP95" s="36">
        <f t="shared" si="585"/>
        <v>1362253.3446666664</v>
      </c>
      <c r="CQ95" s="36">
        <v>45</v>
      </c>
      <c r="CR95" s="36">
        <f t="shared" si="612"/>
        <v>1809053.1950400001</v>
      </c>
      <c r="CS95" s="36">
        <v>54</v>
      </c>
      <c r="CT95" s="36">
        <f t="shared" si="613"/>
        <v>1887507.4619520004</v>
      </c>
      <c r="CU95" s="36">
        <v>51</v>
      </c>
      <c r="CV95" s="36">
        <f t="shared" si="614"/>
        <v>2054071.362672</v>
      </c>
      <c r="CW95" s="36">
        <v>1</v>
      </c>
      <c r="CX95" s="36">
        <f t="shared" si="615"/>
        <v>40201.182112000002</v>
      </c>
      <c r="CY95" s="36">
        <v>81</v>
      </c>
      <c r="CZ95" s="36">
        <f t="shared" si="616"/>
        <v>3262348.6348320004</v>
      </c>
      <c r="DA95" s="36">
        <v>87</v>
      </c>
      <c r="DB95" s="36">
        <f t="shared" si="591"/>
        <v>2890635.1459999997</v>
      </c>
      <c r="DC95" s="36">
        <v>104</v>
      </c>
      <c r="DD95" s="36">
        <f t="shared" si="592"/>
        <v>3558134.691626667</v>
      </c>
      <c r="DE95" s="36">
        <v>2</v>
      </c>
      <c r="DF95" s="36">
        <f t="shared" si="617"/>
        <v>89165.025599999994</v>
      </c>
      <c r="DG95" s="36">
        <v>16</v>
      </c>
      <c r="DH95" s="36">
        <f t="shared" si="618"/>
        <v>691798.84031999996</v>
      </c>
      <c r="DI95" s="36">
        <v>5</v>
      </c>
      <c r="DJ95" s="36">
        <f t="shared" si="308"/>
        <v>295889.89150000003</v>
      </c>
      <c r="DK95" s="36">
        <v>37</v>
      </c>
      <c r="DL95" s="36">
        <f t="shared" si="539"/>
        <v>2366706.9279466672</v>
      </c>
      <c r="DM95" s="36"/>
      <c r="DN95" s="36">
        <f t="shared" si="540"/>
        <v>0</v>
      </c>
      <c r="DO95" s="36">
        <f t="shared" si="595"/>
        <v>3989</v>
      </c>
      <c r="DP95" s="36">
        <f t="shared" si="595"/>
        <v>131652271.32356133</v>
      </c>
      <c r="DQ95" s="47">
        <f t="shared" si="543"/>
        <v>3989</v>
      </c>
      <c r="DR95" s="80">
        <f t="shared" si="542"/>
        <v>1</v>
      </c>
    </row>
    <row r="96" spans="1:122" ht="15.75" customHeight="1" x14ac:dyDescent="0.25">
      <c r="A96" s="43"/>
      <c r="B96" s="44">
        <v>71</v>
      </c>
      <c r="C96" s="31" t="s">
        <v>221</v>
      </c>
      <c r="D96" s="32">
        <f t="shared" si="544"/>
        <v>19063</v>
      </c>
      <c r="E96" s="33">
        <v>18530</v>
      </c>
      <c r="F96" s="45">
        <v>2.0099999999999998</v>
      </c>
      <c r="G96" s="35">
        <v>1</v>
      </c>
      <c r="H96" s="35">
        <v>1</v>
      </c>
      <c r="I96" s="32">
        <v>1.4</v>
      </c>
      <c r="J96" s="32">
        <v>1.68</v>
      </c>
      <c r="K96" s="32">
        <v>2.23</v>
      </c>
      <c r="L96" s="32">
        <v>2.57</v>
      </c>
      <c r="M96" s="36">
        <v>70</v>
      </c>
      <c r="N96" s="36">
        <f t="shared" si="209"/>
        <v>3922350.2972499994</v>
      </c>
      <c r="O96" s="36">
        <v>8</v>
      </c>
      <c r="P96" s="36">
        <f t="shared" si="209"/>
        <v>448268.60539999988</v>
      </c>
      <c r="Q96" s="36"/>
      <c r="R96" s="36">
        <f t="shared" si="596"/>
        <v>0</v>
      </c>
      <c r="S96" s="36"/>
      <c r="T96" s="36">
        <f t="shared" si="597"/>
        <v>0</v>
      </c>
      <c r="U96" s="36"/>
      <c r="V96" s="36">
        <f t="shared" si="598"/>
        <v>0</v>
      </c>
      <c r="W96" s="36">
        <v>30</v>
      </c>
      <c r="X96" s="36">
        <f t="shared" si="599"/>
        <v>1681007.2702499996</v>
      </c>
      <c r="Y96" s="36">
        <v>46</v>
      </c>
      <c r="Z96" s="36">
        <f t="shared" si="600"/>
        <v>2997299.0120499996</v>
      </c>
      <c r="AA96" s="36"/>
      <c r="AB96" s="36">
        <f t="shared" si="601"/>
        <v>0</v>
      </c>
      <c r="AC96" s="36">
        <v>0</v>
      </c>
      <c r="AD96" s="36">
        <f t="shared" si="602"/>
        <v>0</v>
      </c>
      <c r="AE96" s="36">
        <v>0</v>
      </c>
      <c r="AF96" s="36">
        <f t="shared" si="603"/>
        <v>0</v>
      </c>
      <c r="AG96" s="36"/>
      <c r="AH96" s="36">
        <f t="shared" si="604"/>
        <v>0</v>
      </c>
      <c r="AI96" s="36"/>
      <c r="AJ96" s="36">
        <f t="shared" si="605"/>
        <v>0</v>
      </c>
      <c r="AK96" s="39">
        <v>0</v>
      </c>
      <c r="AL96" s="36">
        <f t="shared" si="606"/>
        <v>0</v>
      </c>
      <c r="AM96" s="40">
        <v>6</v>
      </c>
      <c r="AN96" s="36">
        <f t="shared" si="559"/>
        <v>388639.153728</v>
      </c>
      <c r="AO96" s="36"/>
      <c r="AP96" s="36">
        <f t="shared" si="560"/>
        <v>0</v>
      </c>
      <c r="AQ96" s="36">
        <v>28</v>
      </c>
      <c r="AR96" s="36">
        <f t="shared" si="561"/>
        <v>1813649.3840639999</v>
      </c>
      <c r="AS96" s="36"/>
      <c r="AT96" s="36">
        <f t="shared" si="562"/>
        <v>0</v>
      </c>
      <c r="AU96" s="36"/>
      <c r="AV96" s="36">
        <f t="shared" si="607"/>
        <v>0</v>
      </c>
      <c r="AW96" s="36"/>
      <c r="AX96" s="36">
        <f t="shared" si="608"/>
        <v>0</v>
      </c>
      <c r="AY96" s="36"/>
      <c r="AZ96" s="36">
        <f t="shared" si="565"/>
        <v>0</v>
      </c>
      <c r="BA96" s="36"/>
      <c r="BB96" s="36">
        <f t="shared" si="609"/>
        <v>0</v>
      </c>
      <c r="BC96" s="36"/>
      <c r="BD96" s="36">
        <f t="shared" si="610"/>
        <v>0</v>
      </c>
      <c r="BE96" s="36"/>
      <c r="BF96" s="36">
        <f t="shared" si="611"/>
        <v>0</v>
      </c>
      <c r="BG96" s="36"/>
      <c r="BH96" s="36">
        <f t="shared" si="569"/>
        <v>0</v>
      </c>
      <c r="BI96" s="36">
        <v>0</v>
      </c>
      <c r="BJ96" s="36">
        <f t="shared" si="570"/>
        <v>0</v>
      </c>
      <c r="BK96" s="36"/>
      <c r="BL96" s="36">
        <f t="shared" si="571"/>
        <v>0</v>
      </c>
      <c r="BM96" s="46"/>
      <c r="BN96" s="36">
        <f t="shared" si="572"/>
        <v>0</v>
      </c>
      <c r="BO96" s="36"/>
      <c r="BP96" s="36">
        <f t="shared" si="573"/>
        <v>0</v>
      </c>
      <c r="BQ96" s="36"/>
      <c r="BR96" s="36">
        <f t="shared" si="574"/>
        <v>0</v>
      </c>
      <c r="BS96" s="36"/>
      <c r="BT96" s="36">
        <f t="shared" si="575"/>
        <v>0</v>
      </c>
      <c r="BU96" s="36"/>
      <c r="BV96" s="36">
        <f t="shared" si="576"/>
        <v>0</v>
      </c>
      <c r="BW96" s="36"/>
      <c r="BX96" s="36">
        <f t="shared" si="577"/>
        <v>0</v>
      </c>
      <c r="BY96" s="36"/>
      <c r="BZ96" s="36">
        <f t="shared" si="578"/>
        <v>0</v>
      </c>
      <c r="CA96" s="36"/>
      <c r="CB96" s="36">
        <f t="shared" si="579"/>
        <v>0</v>
      </c>
      <c r="CC96" s="36"/>
      <c r="CD96" s="36">
        <f t="shared" si="580"/>
        <v>0</v>
      </c>
      <c r="CE96" s="36"/>
      <c r="CF96" s="36">
        <f t="shared" si="581"/>
        <v>0</v>
      </c>
      <c r="CG96" s="36"/>
      <c r="CH96" s="36">
        <f t="shared" si="582"/>
        <v>0</v>
      </c>
      <c r="CI96" s="36"/>
      <c r="CJ96" s="36">
        <f t="shared" si="583"/>
        <v>0</v>
      </c>
      <c r="CK96" s="36"/>
      <c r="CL96" s="36">
        <f t="shared" si="584"/>
        <v>0</v>
      </c>
      <c r="CM96" s="36"/>
      <c r="CN96" s="36">
        <f t="shared" si="584"/>
        <v>0</v>
      </c>
      <c r="CO96" s="41"/>
      <c r="CP96" s="36">
        <f t="shared" si="585"/>
        <v>0</v>
      </c>
      <c r="CQ96" s="36"/>
      <c r="CR96" s="36">
        <f t="shared" si="612"/>
        <v>0</v>
      </c>
      <c r="CS96" s="36"/>
      <c r="CT96" s="36">
        <f t="shared" si="613"/>
        <v>0</v>
      </c>
      <c r="CU96" s="36"/>
      <c r="CV96" s="36">
        <f t="shared" si="614"/>
        <v>0</v>
      </c>
      <c r="CW96" s="36"/>
      <c r="CX96" s="36">
        <f t="shared" si="615"/>
        <v>0</v>
      </c>
      <c r="CY96" s="36"/>
      <c r="CZ96" s="36">
        <f t="shared" si="616"/>
        <v>0</v>
      </c>
      <c r="DA96" s="36"/>
      <c r="DB96" s="36">
        <f t="shared" si="591"/>
        <v>0</v>
      </c>
      <c r="DC96" s="36"/>
      <c r="DD96" s="36">
        <f t="shared" si="592"/>
        <v>0</v>
      </c>
      <c r="DE96" s="36"/>
      <c r="DF96" s="36">
        <f t="shared" si="617"/>
        <v>0</v>
      </c>
      <c r="DG96" s="36"/>
      <c r="DH96" s="36">
        <f t="shared" si="618"/>
        <v>0</v>
      </c>
      <c r="DI96" s="36"/>
      <c r="DJ96" s="36">
        <f t="shared" si="308"/>
        <v>0</v>
      </c>
      <c r="DK96" s="36"/>
      <c r="DL96" s="36">
        <f t="shared" si="539"/>
        <v>0</v>
      </c>
      <c r="DM96" s="36"/>
      <c r="DN96" s="36">
        <f t="shared" si="540"/>
        <v>0</v>
      </c>
      <c r="DO96" s="36">
        <f t="shared" si="595"/>
        <v>188</v>
      </c>
      <c r="DP96" s="36">
        <f t="shared" si="595"/>
        <v>11251213.722741999</v>
      </c>
      <c r="DQ96" s="47">
        <f t="shared" si="543"/>
        <v>188</v>
      </c>
      <c r="DR96" s="80">
        <f t="shared" si="542"/>
        <v>1</v>
      </c>
    </row>
    <row r="97" spans="1:122" ht="30" customHeight="1" x14ac:dyDescent="0.25">
      <c r="A97" s="43"/>
      <c r="B97" s="44">
        <v>72</v>
      </c>
      <c r="C97" s="31" t="s">
        <v>222</v>
      </c>
      <c r="D97" s="32">
        <f t="shared" si="544"/>
        <v>19063</v>
      </c>
      <c r="E97" s="33">
        <v>18530</v>
      </c>
      <c r="F97" s="45">
        <v>1.42</v>
      </c>
      <c r="G97" s="35">
        <v>1</v>
      </c>
      <c r="H97" s="35">
        <v>1</v>
      </c>
      <c r="I97" s="32">
        <v>1.4</v>
      </c>
      <c r="J97" s="32">
        <v>1.68</v>
      </c>
      <c r="K97" s="32">
        <v>2.23</v>
      </c>
      <c r="L97" s="32">
        <v>2.57</v>
      </c>
      <c r="M97" s="36">
        <v>30</v>
      </c>
      <c r="N97" s="36">
        <f t="shared" si="209"/>
        <v>1187577.2755</v>
      </c>
      <c r="O97" s="36">
        <v>17</v>
      </c>
      <c r="P97" s="36">
        <f t="shared" si="209"/>
        <v>672960.45611666667</v>
      </c>
      <c r="Q97" s="36"/>
      <c r="R97" s="36">
        <f t="shared" si="596"/>
        <v>0</v>
      </c>
      <c r="S97" s="36"/>
      <c r="T97" s="36">
        <f t="shared" si="597"/>
        <v>0</v>
      </c>
      <c r="U97" s="36"/>
      <c r="V97" s="36">
        <f t="shared" si="598"/>
        <v>0</v>
      </c>
      <c r="W97" s="36">
        <v>15</v>
      </c>
      <c r="X97" s="36">
        <f t="shared" si="599"/>
        <v>593788.63774999999</v>
      </c>
      <c r="Y97" s="36">
        <v>5</v>
      </c>
      <c r="Z97" s="36">
        <f t="shared" si="600"/>
        <v>230162.48091666662</v>
      </c>
      <c r="AA97" s="36"/>
      <c r="AB97" s="36">
        <f t="shared" si="601"/>
        <v>0</v>
      </c>
      <c r="AC97" s="36">
        <v>0</v>
      </c>
      <c r="AD97" s="36">
        <f t="shared" si="602"/>
        <v>0</v>
      </c>
      <c r="AE97" s="36">
        <v>25</v>
      </c>
      <c r="AF97" s="36">
        <f t="shared" si="603"/>
        <v>989647.72958333336</v>
      </c>
      <c r="AG97" s="36"/>
      <c r="AH97" s="36">
        <f t="shared" si="604"/>
        <v>0</v>
      </c>
      <c r="AI97" s="36"/>
      <c r="AJ97" s="36">
        <f t="shared" si="605"/>
        <v>0</v>
      </c>
      <c r="AK97" s="39">
        <v>0</v>
      </c>
      <c r="AL97" s="36">
        <f t="shared" si="606"/>
        <v>0</v>
      </c>
      <c r="AM97" s="40">
        <v>15</v>
      </c>
      <c r="AN97" s="36">
        <f t="shared" si="559"/>
        <v>686402.48543999996</v>
      </c>
      <c r="AO97" s="36">
        <v>3</v>
      </c>
      <c r="AP97" s="36">
        <f t="shared" si="560"/>
        <v>121352.87766</v>
      </c>
      <c r="AQ97" s="36">
        <v>133</v>
      </c>
      <c r="AR97" s="36">
        <f t="shared" si="561"/>
        <v>6086102.0375679992</v>
      </c>
      <c r="AS97" s="36"/>
      <c r="AT97" s="36">
        <f t="shared" si="562"/>
        <v>0</v>
      </c>
      <c r="AU97" s="36"/>
      <c r="AV97" s="36">
        <f t="shared" si="607"/>
        <v>0</v>
      </c>
      <c r="AW97" s="36"/>
      <c r="AX97" s="36">
        <f t="shared" si="608"/>
        <v>0</v>
      </c>
      <c r="AY97" s="36"/>
      <c r="AZ97" s="36">
        <f t="shared" si="565"/>
        <v>0</v>
      </c>
      <c r="BA97" s="36"/>
      <c r="BB97" s="36">
        <f t="shared" si="609"/>
        <v>0</v>
      </c>
      <c r="BC97" s="36"/>
      <c r="BD97" s="36">
        <f t="shared" si="610"/>
        <v>0</v>
      </c>
      <c r="BE97" s="36"/>
      <c r="BF97" s="36">
        <f t="shared" si="611"/>
        <v>0</v>
      </c>
      <c r="BG97" s="36"/>
      <c r="BH97" s="36">
        <f t="shared" si="569"/>
        <v>0</v>
      </c>
      <c r="BI97" s="36">
        <v>12</v>
      </c>
      <c r="BJ97" s="36">
        <f t="shared" si="570"/>
        <v>478252.17593999993</v>
      </c>
      <c r="BK97" s="36">
        <v>16</v>
      </c>
      <c r="BL97" s="36">
        <f t="shared" si="571"/>
        <v>610135.54261333332</v>
      </c>
      <c r="BM97" s="46">
        <v>30</v>
      </c>
      <c r="BN97" s="36">
        <f t="shared" si="572"/>
        <v>1221264.6809999999</v>
      </c>
      <c r="BO97" s="36"/>
      <c r="BP97" s="36">
        <f t="shared" si="573"/>
        <v>0</v>
      </c>
      <c r="BQ97" s="36"/>
      <c r="BR97" s="36">
        <f t="shared" si="574"/>
        <v>0</v>
      </c>
      <c r="BS97" s="36"/>
      <c r="BT97" s="36">
        <f t="shared" si="575"/>
        <v>0</v>
      </c>
      <c r="BU97" s="36"/>
      <c r="BV97" s="36">
        <f t="shared" si="576"/>
        <v>0</v>
      </c>
      <c r="BW97" s="36"/>
      <c r="BX97" s="36">
        <f t="shared" si="577"/>
        <v>0</v>
      </c>
      <c r="BY97" s="36"/>
      <c r="BZ97" s="36">
        <f t="shared" si="578"/>
        <v>0</v>
      </c>
      <c r="CA97" s="36">
        <v>2</v>
      </c>
      <c r="CB97" s="36">
        <f t="shared" si="579"/>
        <v>81417.645399999979</v>
      </c>
      <c r="CC97" s="36"/>
      <c r="CD97" s="36">
        <f t="shared" si="580"/>
        <v>0</v>
      </c>
      <c r="CE97" s="36">
        <v>3</v>
      </c>
      <c r="CF97" s="36">
        <f t="shared" si="581"/>
        <v>84325.418449999983</v>
      </c>
      <c r="CG97" s="36"/>
      <c r="CH97" s="36">
        <f t="shared" si="582"/>
        <v>0</v>
      </c>
      <c r="CI97" s="36"/>
      <c r="CJ97" s="36">
        <f t="shared" si="583"/>
        <v>0</v>
      </c>
      <c r="CK97" s="36">
        <v>11</v>
      </c>
      <c r="CL97" s="36">
        <f t="shared" si="584"/>
        <v>498984.69097399997</v>
      </c>
      <c r="CM97" s="36">
        <v>13</v>
      </c>
      <c r="CN97" s="36">
        <f t="shared" si="584"/>
        <v>677912.63303399994</v>
      </c>
      <c r="CO97" s="41"/>
      <c r="CP97" s="36">
        <f t="shared" si="585"/>
        <v>0</v>
      </c>
      <c r="CQ97" s="36">
        <v>17</v>
      </c>
      <c r="CR97" s="36">
        <f t="shared" si="612"/>
        <v>866479.0501639999</v>
      </c>
      <c r="CS97" s="36">
        <v>2</v>
      </c>
      <c r="CT97" s="36">
        <f t="shared" si="613"/>
        <v>88632.956215999991</v>
      </c>
      <c r="CU97" s="36">
        <v>3</v>
      </c>
      <c r="CV97" s="36">
        <f t="shared" si="614"/>
        <v>153192.29700599998</v>
      </c>
      <c r="CW97" s="36">
        <v>13</v>
      </c>
      <c r="CX97" s="36">
        <f t="shared" si="615"/>
        <v>662601.62659599993</v>
      </c>
      <c r="CY97" s="36">
        <v>30</v>
      </c>
      <c r="CZ97" s="36">
        <f t="shared" si="616"/>
        <v>1531922.9700599997</v>
      </c>
      <c r="DA97" s="36">
        <v>5</v>
      </c>
      <c r="DB97" s="36">
        <f t="shared" si="591"/>
        <v>210627.15041666664</v>
      </c>
      <c r="DC97" s="36">
        <v>13</v>
      </c>
      <c r="DD97" s="36">
        <f t="shared" si="592"/>
        <v>563900.81050333322</v>
      </c>
      <c r="DE97" s="36">
        <v>2</v>
      </c>
      <c r="DF97" s="36">
        <f t="shared" si="617"/>
        <v>113048.51459999998</v>
      </c>
      <c r="DG97" s="36">
        <v>10</v>
      </c>
      <c r="DH97" s="36">
        <f t="shared" si="618"/>
        <v>548188.81319999998</v>
      </c>
      <c r="DI97" s="36">
        <v>5</v>
      </c>
      <c r="DJ97" s="36">
        <f t="shared" si="308"/>
        <v>375146.11243750004</v>
      </c>
      <c r="DK97" s="36">
        <v>7</v>
      </c>
      <c r="DL97" s="36">
        <f t="shared" si="539"/>
        <v>567689.83744666667</v>
      </c>
      <c r="DM97" s="36"/>
      <c r="DN97" s="36">
        <f t="shared" si="540"/>
        <v>0</v>
      </c>
      <c r="DO97" s="36">
        <f t="shared" si="595"/>
        <v>437</v>
      </c>
      <c r="DP97" s="36">
        <f t="shared" si="595"/>
        <v>19901716.906592172</v>
      </c>
      <c r="DQ97" s="47">
        <f t="shared" si="543"/>
        <v>437</v>
      </c>
      <c r="DR97" s="80">
        <f t="shared" si="542"/>
        <v>1</v>
      </c>
    </row>
    <row r="98" spans="1:122" ht="30" customHeight="1" x14ac:dyDescent="0.25">
      <c r="A98" s="43"/>
      <c r="B98" s="44">
        <v>73</v>
      </c>
      <c r="C98" s="31" t="s">
        <v>223</v>
      </c>
      <c r="D98" s="32">
        <f t="shared" si="544"/>
        <v>19063</v>
      </c>
      <c r="E98" s="33">
        <v>18530</v>
      </c>
      <c r="F98" s="45">
        <v>2.38</v>
      </c>
      <c r="G98" s="35">
        <v>1</v>
      </c>
      <c r="H98" s="35">
        <v>1</v>
      </c>
      <c r="I98" s="32">
        <v>1.4</v>
      </c>
      <c r="J98" s="32">
        <v>1.68</v>
      </c>
      <c r="K98" s="32">
        <v>2.23</v>
      </c>
      <c r="L98" s="32">
        <v>2.57</v>
      </c>
      <c r="M98" s="36">
        <v>6</v>
      </c>
      <c r="N98" s="36">
        <f t="shared" si="209"/>
        <v>398089.28389999998</v>
      </c>
      <c r="O98" s="36">
        <v>1</v>
      </c>
      <c r="P98" s="36">
        <f t="shared" si="209"/>
        <v>66348.21398333332</v>
      </c>
      <c r="Q98" s="36"/>
      <c r="R98" s="36">
        <f t="shared" si="596"/>
        <v>0</v>
      </c>
      <c r="S98" s="36"/>
      <c r="T98" s="36">
        <f t="shared" si="597"/>
        <v>0</v>
      </c>
      <c r="U98" s="36"/>
      <c r="V98" s="36">
        <f t="shared" si="598"/>
        <v>0</v>
      </c>
      <c r="W98" s="36">
        <v>0</v>
      </c>
      <c r="X98" s="36">
        <f t="shared" si="599"/>
        <v>0</v>
      </c>
      <c r="Y98" s="36">
        <v>2</v>
      </c>
      <c r="Z98" s="36">
        <f t="shared" si="600"/>
        <v>154306.11396666663</v>
      </c>
      <c r="AA98" s="36"/>
      <c r="AB98" s="36">
        <f t="shared" si="601"/>
        <v>0</v>
      </c>
      <c r="AC98" s="36">
        <v>0</v>
      </c>
      <c r="AD98" s="36">
        <f t="shared" si="602"/>
        <v>0</v>
      </c>
      <c r="AE98" s="36">
        <v>0</v>
      </c>
      <c r="AF98" s="36">
        <f t="shared" si="603"/>
        <v>0</v>
      </c>
      <c r="AG98" s="36"/>
      <c r="AH98" s="36">
        <f t="shared" si="604"/>
        <v>0</v>
      </c>
      <c r="AI98" s="36"/>
      <c r="AJ98" s="36">
        <f t="shared" si="605"/>
        <v>0</v>
      </c>
      <c r="AK98" s="39">
        <v>0</v>
      </c>
      <c r="AL98" s="36">
        <f t="shared" si="606"/>
        <v>0</v>
      </c>
      <c r="AM98" s="40">
        <v>0</v>
      </c>
      <c r="AN98" s="36">
        <f t="shared" si="559"/>
        <v>0</v>
      </c>
      <c r="AO98" s="36"/>
      <c r="AP98" s="36">
        <f t="shared" si="560"/>
        <v>0</v>
      </c>
      <c r="AQ98" s="36">
        <v>3</v>
      </c>
      <c r="AR98" s="36">
        <f t="shared" si="561"/>
        <v>230089.847232</v>
      </c>
      <c r="AS98" s="36"/>
      <c r="AT98" s="36">
        <f t="shared" si="562"/>
        <v>0</v>
      </c>
      <c r="AU98" s="36"/>
      <c r="AV98" s="36">
        <f t="shared" si="607"/>
        <v>0</v>
      </c>
      <c r="AW98" s="36"/>
      <c r="AX98" s="36">
        <f t="shared" si="608"/>
        <v>0</v>
      </c>
      <c r="AY98" s="36"/>
      <c r="AZ98" s="36">
        <f t="shared" si="565"/>
        <v>0</v>
      </c>
      <c r="BA98" s="36"/>
      <c r="BB98" s="36">
        <f t="shared" si="609"/>
        <v>0</v>
      </c>
      <c r="BC98" s="36"/>
      <c r="BD98" s="36">
        <f t="shared" si="610"/>
        <v>0</v>
      </c>
      <c r="BE98" s="36"/>
      <c r="BF98" s="36">
        <f t="shared" si="611"/>
        <v>0</v>
      </c>
      <c r="BG98" s="36"/>
      <c r="BH98" s="36">
        <f t="shared" si="569"/>
        <v>0</v>
      </c>
      <c r="BI98" s="36">
        <v>0</v>
      </c>
      <c r="BJ98" s="36">
        <f t="shared" si="570"/>
        <v>0</v>
      </c>
      <c r="BK98" s="36"/>
      <c r="BL98" s="36">
        <f t="shared" si="571"/>
        <v>0</v>
      </c>
      <c r="BM98" s="46"/>
      <c r="BN98" s="36">
        <f t="shared" si="572"/>
        <v>0</v>
      </c>
      <c r="BO98" s="36"/>
      <c r="BP98" s="36">
        <f t="shared" si="573"/>
        <v>0</v>
      </c>
      <c r="BQ98" s="36"/>
      <c r="BR98" s="36">
        <f t="shared" si="574"/>
        <v>0</v>
      </c>
      <c r="BS98" s="36"/>
      <c r="BT98" s="36">
        <f t="shared" si="575"/>
        <v>0</v>
      </c>
      <c r="BU98" s="36"/>
      <c r="BV98" s="36">
        <f t="shared" si="576"/>
        <v>0</v>
      </c>
      <c r="BW98" s="36"/>
      <c r="BX98" s="36">
        <f t="shared" si="577"/>
        <v>0</v>
      </c>
      <c r="BY98" s="36"/>
      <c r="BZ98" s="36">
        <f t="shared" si="578"/>
        <v>0</v>
      </c>
      <c r="CA98" s="36"/>
      <c r="CB98" s="36">
        <f t="shared" si="579"/>
        <v>0</v>
      </c>
      <c r="CC98" s="36"/>
      <c r="CD98" s="36">
        <f t="shared" si="580"/>
        <v>0</v>
      </c>
      <c r="CE98" s="36"/>
      <c r="CF98" s="36">
        <f t="shared" si="581"/>
        <v>0</v>
      </c>
      <c r="CG98" s="36"/>
      <c r="CH98" s="36">
        <f t="shared" si="582"/>
        <v>0</v>
      </c>
      <c r="CI98" s="36"/>
      <c r="CJ98" s="36">
        <f t="shared" si="583"/>
        <v>0</v>
      </c>
      <c r="CK98" s="36"/>
      <c r="CL98" s="36">
        <f t="shared" si="584"/>
        <v>0</v>
      </c>
      <c r="CM98" s="36"/>
      <c r="CN98" s="36">
        <f t="shared" si="584"/>
        <v>0</v>
      </c>
      <c r="CO98" s="41"/>
      <c r="CP98" s="36">
        <f t="shared" si="585"/>
        <v>0</v>
      </c>
      <c r="CQ98" s="36"/>
      <c r="CR98" s="36">
        <f t="shared" si="612"/>
        <v>0</v>
      </c>
      <c r="CS98" s="36"/>
      <c r="CT98" s="36">
        <f t="shared" si="613"/>
        <v>0</v>
      </c>
      <c r="CU98" s="36"/>
      <c r="CV98" s="36">
        <f t="shared" si="614"/>
        <v>0</v>
      </c>
      <c r="CW98" s="36"/>
      <c r="CX98" s="36">
        <f t="shared" si="615"/>
        <v>0</v>
      </c>
      <c r="CY98" s="36"/>
      <c r="CZ98" s="36">
        <f t="shared" si="616"/>
        <v>0</v>
      </c>
      <c r="DA98" s="36"/>
      <c r="DB98" s="36">
        <f t="shared" si="591"/>
        <v>0</v>
      </c>
      <c r="DC98" s="36"/>
      <c r="DD98" s="36">
        <f t="shared" si="592"/>
        <v>0</v>
      </c>
      <c r="DE98" s="36"/>
      <c r="DF98" s="36">
        <f t="shared" si="617"/>
        <v>0</v>
      </c>
      <c r="DG98" s="36"/>
      <c r="DH98" s="36">
        <f t="shared" si="618"/>
        <v>0</v>
      </c>
      <c r="DI98" s="36"/>
      <c r="DJ98" s="36">
        <f t="shared" si="308"/>
        <v>0</v>
      </c>
      <c r="DK98" s="36"/>
      <c r="DL98" s="36">
        <f t="shared" si="539"/>
        <v>0</v>
      </c>
      <c r="DM98" s="36"/>
      <c r="DN98" s="36">
        <f t="shared" si="540"/>
        <v>0</v>
      </c>
      <c r="DO98" s="36">
        <f t="shared" si="595"/>
        <v>12</v>
      </c>
      <c r="DP98" s="36">
        <f t="shared" si="595"/>
        <v>848833.45908199996</v>
      </c>
      <c r="DQ98" s="47">
        <f t="shared" si="543"/>
        <v>12</v>
      </c>
      <c r="DR98" s="80">
        <f t="shared" si="542"/>
        <v>1</v>
      </c>
    </row>
    <row r="99" spans="1:122" ht="15.75" customHeight="1" x14ac:dyDescent="0.25">
      <c r="A99" s="43">
        <v>14</v>
      </c>
      <c r="B99" s="71"/>
      <c r="C99" s="67" t="s">
        <v>224</v>
      </c>
      <c r="D99" s="32">
        <f t="shared" si="544"/>
        <v>19063</v>
      </c>
      <c r="E99" s="33">
        <v>18530</v>
      </c>
      <c r="F99" s="74">
        <v>1.36</v>
      </c>
      <c r="G99" s="35">
        <v>1</v>
      </c>
      <c r="H99" s="35">
        <v>1</v>
      </c>
      <c r="I99" s="32">
        <v>1.4</v>
      </c>
      <c r="J99" s="32">
        <v>1.68</v>
      </c>
      <c r="K99" s="32">
        <v>2.23</v>
      </c>
      <c r="L99" s="32">
        <v>2.57</v>
      </c>
      <c r="M99" s="51">
        <f t="shared" ref="M99:BX99" si="619">SUM(M100:M102)</f>
        <v>129</v>
      </c>
      <c r="N99" s="51">
        <f t="shared" si="619"/>
        <v>5600848.6014250005</v>
      </c>
      <c r="O99" s="51">
        <f t="shared" si="619"/>
        <v>65</v>
      </c>
      <c r="P99" s="51">
        <f t="shared" si="619"/>
        <v>3006577.6798750004</v>
      </c>
      <c r="Q99" s="51">
        <f t="shared" si="619"/>
        <v>0</v>
      </c>
      <c r="R99" s="51">
        <f t="shared" si="619"/>
        <v>0</v>
      </c>
      <c r="S99" s="51">
        <f t="shared" si="619"/>
        <v>0</v>
      </c>
      <c r="T99" s="51">
        <f t="shared" si="619"/>
        <v>0</v>
      </c>
      <c r="U99" s="51">
        <f t="shared" si="619"/>
        <v>10</v>
      </c>
      <c r="V99" s="51">
        <f t="shared" si="619"/>
        <v>429416.56642499991</v>
      </c>
      <c r="W99" s="51">
        <f t="shared" si="619"/>
        <v>34</v>
      </c>
      <c r="X99" s="51">
        <f t="shared" si="619"/>
        <v>1297971.7827999999</v>
      </c>
      <c r="Y99" s="51">
        <f t="shared" si="619"/>
        <v>0</v>
      </c>
      <c r="Z99" s="51">
        <f t="shared" si="619"/>
        <v>0</v>
      </c>
      <c r="AA99" s="51">
        <f t="shared" si="619"/>
        <v>0</v>
      </c>
      <c r="AB99" s="51">
        <f t="shared" si="619"/>
        <v>0</v>
      </c>
      <c r="AC99" s="51">
        <f t="shared" si="619"/>
        <v>0</v>
      </c>
      <c r="AD99" s="51">
        <f t="shared" si="619"/>
        <v>0</v>
      </c>
      <c r="AE99" s="51">
        <f t="shared" si="619"/>
        <v>97</v>
      </c>
      <c r="AF99" s="51">
        <f t="shared" si="619"/>
        <v>4140630.3457749998</v>
      </c>
      <c r="AG99" s="51">
        <f t="shared" si="619"/>
        <v>0</v>
      </c>
      <c r="AH99" s="51">
        <f t="shared" si="619"/>
        <v>0</v>
      </c>
      <c r="AI99" s="51">
        <f t="shared" si="619"/>
        <v>0</v>
      </c>
      <c r="AJ99" s="51">
        <f t="shared" si="619"/>
        <v>0</v>
      </c>
      <c r="AK99" s="51">
        <f t="shared" si="619"/>
        <v>0</v>
      </c>
      <c r="AL99" s="51">
        <f t="shared" si="619"/>
        <v>0</v>
      </c>
      <c r="AM99" s="51">
        <f t="shared" si="619"/>
        <v>52</v>
      </c>
      <c r="AN99" s="51">
        <f t="shared" si="619"/>
        <v>2538722.4320640001</v>
      </c>
      <c r="AO99" s="51">
        <f t="shared" si="619"/>
        <v>0</v>
      </c>
      <c r="AP99" s="51">
        <f t="shared" si="619"/>
        <v>0</v>
      </c>
      <c r="AQ99" s="51">
        <f t="shared" si="619"/>
        <v>261</v>
      </c>
      <c r="AR99" s="51">
        <f t="shared" si="619"/>
        <v>10642138.816512</v>
      </c>
      <c r="AS99" s="51">
        <f t="shared" si="619"/>
        <v>3</v>
      </c>
      <c r="AT99" s="51">
        <f t="shared" si="619"/>
        <v>173579.19579000003</v>
      </c>
      <c r="AU99" s="51">
        <f t="shared" si="619"/>
        <v>0</v>
      </c>
      <c r="AV99" s="51">
        <f t="shared" si="619"/>
        <v>0</v>
      </c>
      <c r="AW99" s="51">
        <f t="shared" si="619"/>
        <v>0</v>
      </c>
      <c r="AX99" s="51">
        <f t="shared" si="619"/>
        <v>0</v>
      </c>
      <c r="AY99" s="51">
        <f t="shared" si="619"/>
        <v>42</v>
      </c>
      <c r="AZ99" s="51">
        <f t="shared" si="619"/>
        <v>1105886.2625999998</v>
      </c>
      <c r="BA99" s="51">
        <f t="shared" si="619"/>
        <v>0</v>
      </c>
      <c r="BB99" s="51">
        <f t="shared" si="619"/>
        <v>0</v>
      </c>
      <c r="BC99" s="51">
        <f t="shared" si="619"/>
        <v>0</v>
      </c>
      <c r="BD99" s="51">
        <f t="shared" si="619"/>
        <v>0</v>
      </c>
      <c r="BE99" s="51">
        <f t="shared" si="619"/>
        <v>0</v>
      </c>
      <c r="BF99" s="51">
        <f t="shared" si="619"/>
        <v>0</v>
      </c>
      <c r="BG99" s="51">
        <f t="shared" si="619"/>
        <v>0</v>
      </c>
      <c r="BH99" s="51">
        <f t="shared" si="619"/>
        <v>0</v>
      </c>
      <c r="BI99" s="51">
        <f t="shared" si="619"/>
        <v>801</v>
      </c>
      <c r="BJ99" s="51">
        <f t="shared" si="619"/>
        <v>30162724.821652498</v>
      </c>
      <c r="BK99" s="51">
        <f t="shared" si="619"/>
        <v>178</v>
      </c>
      <c r="BL99" s="51">
        <f t="shared" si="619"/>
        <v>5686989.6064800005</v>
      </c>
      <c r="BM99" s="51">
        <f t="shared" si="619"/>
        <v>0</v>
      </c>
      <c r="BN99" s="51">
        <f t="shared" si="619"/>
        <v>0</v>
      </c>
      <c r="BO99" s="51">
        <f t="shared" si="619"/>
        <v>0</v>
      </c>
      <c r="BP99" s="51">
        <f t="shared" si="619"/>
        <v>0</v>
      </c>
      <c r="BQ99" s="51">
        <f t="shared" si="619"/>
        <v>0</v>
      </c>
      <c r="BR99" s="51">
        <f t="shared" si="619"/>
        <v>0</v>
      </c>
      <c r="BS99" s="51">
        <f t="shared" si="619"/>
        <v>0</v>
      </c>
      <c r="BT99" s="51">
        <f t="shared" si="619"/>
        <v>0</v>
      </c>
      <c r="BU99" s="51">
        <f t="shared" si="619"/>
        <v>0</v>
      </c>
      <c r="BV99" s="51">
        <f t="shared" si="619"/>
        <v>0</v>
      </c>
      <c r="BW99" s="51">
        <f t="shared" si="619"/>
        <v>0</v>
      </c>
      <c r="BX99" s="51">
        <f t="shared" si="619"/>
        <v>0</v>
      </c>
      <c r="BY99" s="51">
        <f t="shared" ref="BY99:DQ99" si="620">SUM(BY100:BY102)</f>
        <v>0</v>
      </c>
      <c r="BZ99" s="51">
        <f t="shared" si="620"/>
        <v>0</v>
      </c>
      <c r="CA99" s="51">
        <f t="shared" si="620"/>
        <v>5</v>
      </c>
      <c r="CB99" s="51">
        <f t="shared" si="620"/>
        <v>172009.11</v>
      </c>
      <c r="CC99" s="51">
        <f t="shared" si="620"/>
        <v>85</v>
      </c>
      <c r="CD99" s="51">
        <f t="shared" si="620"/>
        <v>2642488.4415999996</v>
      </c>
      <c r="CE99" s="51">
        <f t="shared" si="620"/>
        <v>0</v>
      </c>
      <c r="CF99" s="51">
        <f t="shared" si="620"/>
        <v>0</v>
      </c>
      <c r="CG99" s="51">
        <f t="shared" si="620"/>
        <v>27</v>
      </c>
      <c r="CH99" s="51">
        <f t="shared" si="620"/>
        <v>929954.96684999997</v>
      </c>
      <c r="CI99" s="51">
        <f t="shared" si="620"/>
        <v>0</v>
      </c>
      <c r="CJ99" s="51">
        <f t="shared" si="620"/>
        <v>0</v>
      </c>
      <c r="CK99" s="51">
        <f t="shared" si="620"/>
        <v>53</v>
      </c>
      <c r="CL99" s="51">
        <f t="shared" si="620"/>
        <v>2476395.2141039995</v>
      </c>
      <c r="CM99" s="51">
        <f t="shared" si="620"/>
        <v>24</v>
      </c>
      <c r="CN99" s="51">
        <f t="shared" si="620"/>
        <v>1269158.2122239999</v>
      </c>
      <c r="CO99" s="59">
        <f t="shared" si="620"/>
        <v>9</v>
      </c>
      <c r="CP99" s="51">
        <f t="shared" si="620"/>
        <v>384468.71399999992</v>
      </c>
      <c r="CQ99" s="51">
        <f t="shared" si="620"/>
        <v>3</v>
      </c>
      <c r="CR99" s="51">
        <f t="shared" si="620"/>
        <v>155061.70243199996</v>
      </c>
      <c r="CS99" s="51">
        <f t="shared" si="620"/>
        <v>0</v>
      </c>
      <c r="CT99" s="51">
        <f t="shared" si="620"/>
        <v>0</v>
      </c>
      <c r="CU99" s="51">
        <f t="shared" si="620"/>
        <v>9</v>
      </c>
      <c r="CV99" s="51">
        <f t="shared" si="620"/>
        <v>466049.80497599998</v>
      </c>
      <c r="CW99" s="51">
        <f t="shared" si="620"/>
        <v>5</v>
      </c>
      <c r="CX99" s="51">
        <f t="shared" si="620"/>
        <v>183058.95425999997</v>
      </c>
      <c r="CY99" s="51">
        <f t="shared" si="620"/>
        <v>29</v>
      </c>
      <c r="CZ99" s="51">
        <f t="shared" si="620"/>
        <v>1167282.1504259999</v>
      </c>
      <c r="DA99" s="51">
        <f t="shared" si="620"/>
        <v>23</v>
      </c>
      <c r="DB99" s="51">
        <f t="shared" si="620"/>
        <v>893533.77049999987</v>
      </c>
      <c r="DC99" s="51">
        <f t="shared" si="620"/>
        <v>5</v>
      </c>
      <c r="DD99" s="51">
        <f t="shared" si="620"/>
        <v>265760.40364999999</v>
      </c>
      <c r="DE99" s="51">
        <f t="shared" si="620"/>
        <v>0</v>
      </c>
      <c r="DF99" s="51">
        <f t="shared" si="620"/>
        <v>0</v>
      </c>
      <c r="DG99" s="51">
        <f t="shared" si="620"/>
        <v>14</v>
      </c>
      <c r="DH99" s="51">
        <f t="shared" si="620"/>
        <v>592970.43455999997</v>
      </c>
      <c r="DI99" s="51">
        <f t="shared" si="620"/>
        <v>0</v>
      </c>
      <c r="DJ99" s="51">
        <f t="shared" si="620"/>
        <v>0</v>
      </c>
      <c r="DK99" s="51">
        <f t="shared" si="620"/>
        <v>6</v>
      </c>
      <c r="DL99" s="51">
        <f t="shared" si="620"/>
        <v>596245.66427999991</v>
      </c>
      <c r="DM99" s="51">
        <f t="shared" si="620"/>
        <v>0</v>
      </c>
      <c r="DN99" s="51">
        <f t="shared" si="620"/>
        <v>0</v>
      </c>
      <c r="DO99" s="51">
        <f t="shared" si="620"/>
        <v>1969</v>
      </c>
      <c r="DP99" s="51">
        <f t="shared" si="620"/>
        <v>76979923.655260473</v>
      </c>
      <c r="DQ99" s="51">
        <f t="shared" si="620"/>
        <v>1969</v>
      </c>
      <c r="DR99" s="70">
        <f t="shared" ref="DR99" si="621">SUM(DQ99/DO99)</f>
        <v>1</v>
      </c>
    </row>
    <row r="100" spans="1:122" ht="30" customHeight="1" x14ac:dyDescent="0.25">
      <c r="A100" s="43"/>
      <c r="B100" s="44">
        <v>74</v>
      </c>
      <c r="C100" s="31" t="s">
        <v>225</v>
      </c>
      <c r="D100" s="32">
        <f t="shared" si="544"/>
        <v>19063</v>
      </c>
      <c r="E100" s="33">
        <v>18530</v>
      </c>
      <c r="F100" s="45">
        <v>0.84</v>
      </c>
      <c r="G100" s="35">
        <v>1</v>
      </c>
      <c r="H100" s="35">
        <v>1</v>
      </c>
      <c r="I100" s="32">
        <v>1.4</v>
      </c>
      <c r="J100" s="32">
        <v>1.68</v>
      </c>
      <c r="K100" s="32">
        <v>2.23</v>
      </c>
      <c r="L100" s="32">
        <v>2.57</v>
      </c>
      <c r="M100" s="36">
        <v>32</v>
      </c>
      <c r="N100" s="36">
        <f t="shared" si="209"/>
        <v>749344.5344</v>
      </c>
      <c r="O100" s="36">
        <v>10</v>
      </c>
      <c r="P100" s="36">
        <f t="shared" si="209"/>
        <v>234170.16700000002</v>
      </c>
      <c r="Q100" s="36">
        <v>0</v>
      </c>
      <c r="R100" s="36">
        <f t="shared" ref="R100:R102" si="622">(Q100/12*5*$D100*$F100*$G100*$I100*R$11)+(Q100/12*7*$E100*$F100*$H100*$I100*R$12)</f>
        <v>0</v>
      </c>
      <c r="S100" s="36"/>
      <c r="T100" s="36">
        <f t="shared" ref="T100:T102" si="623">(S100/12*5*$D100*$F100*$G100*$I100*T$11)+(S100/12*7*$E100*$F100*$H100*$I100*T$12)</f>
        <v>0</v>
      </c>
      <c r="U100" s="36">
        <v>4</v>
      </c>
      <c r="V100" s="36">
        <f t="shared" ref="V100:V102" si="624">(U100/12*5*$D100*$F100*$G100*$I100*V$11)+(U100/12*7*$E100*$F100*$H100*$I100*V$12)</f>
        <v>94303.24596</v>
      </c>
      <c r="W100" s="36">
        <v>14</v>
      </c>
      <c r="X100" s="36">
        <f t="shared" ref="X100:X102" si="625">(W100/12*5*$D100*$F100*$G100*$I100*X$11)+(W100/12*7*$E100*$F100*$H100*$I100*X$12)</f>
        <v>327838.23380000005</v>
      </c>
      <c r="Y100" s="36">
        <v>0</v>
      </c>
      <c r="Z100" s="36">
        <f t="shared" ref="Z100:Z102" si="626">(Y100/12*5*$D100*$F100*$G100*$I100*Z$11)+(Y100/12*7*$E100*$F100*$H100*$I100*Z$12)</f>
        <v>0</v>
      </c>
      <c r="AA100" s="36">
        <v>0</v>
      </c>
      <c r="AB100" s="36">
        <f t="shared" ref="AB100:AB102" si="627">(AA100/12*5*$D100*$F100*$G100*$I100*AB$11)+(AA100/12*7*$E100*$F100*$H100*$I100*AB$12)</f>
        <v>0</v>
      </c>
      <c r="AC100" s="36">
        <v>0</v>
      </c>
      <c r="AD100" s="36">
        <f t="shared" ref="AD100:AD102" si="628">(AC100/12*5*$D100*$F100*$G100*$I100*AD$11)+(AC100/12*7*$E100*$F100*$H100*$I100*AD$12)</f>
        <v>0</v>
      </c>
      <c r="AE100" s="36">
        <v>25</v>
      </c>
      <c r="AF100" s="36">
        <f t="shared" ref="AF100:AF102" si="629">(AE100/12*5*$D100*$F100*$G100*$I100*AF$11)+(AE100/12*7*$E100*$F100*$H100*$I100*AF$12)</f>
        <v>585425.41749999998</v>
      </c>
      <c r="AG100" s="36"/>
      <c r="AH100" s="36">
        <f t="shared" ref="AH100:AH102" si="630">(AG100/12*5*$D100*$F100*$G100*$I100*AH$11)+(AG100/12*7*$E100*$F100*$H100*$I100*AH$12)</f>
        <v>0</v>
      </c>
      <c r="AI100" s="36"/>
      <c r="AJ100" s="36">
        <f t="shared" ref="AJ100:AJ102" si="631">(AI100/12*5*$D100*$F100*$G100*$I100*AJ$11)+(AI100/12*7*$E100*$F100*$H100*$I100*AJ$12)</f>
        <v>0</v>
      </c>
      <c r="AK100" s="39">
        <v>0</v>
      </c>
      <c r="AL100" s="36">
        <f t="shared" ref="AL100:AL102" si="632">(AK100/12*5*$D100*$F100*$G100*$I100*AL$11)+(AK100/12*7*$E100*$F100*$H100*$I100*AL$12)</f>
        <v>0</v>
      </c>
      <c r="AM100" s="40">
        <v>13</v>
      </c>
      <c r="AN100" s="36">
        <f t="shared" ref="AN100:AN102" si="633">(AM100/12*5*$D100*$F100*$G100*$J100*AN$11)+(AM100/12*7*$E100*$F100*$H100*$J100*AN$12)</f>
        <v>351902.11929599999</v>
      </c>
      <c r="AO100" s="36">
        <v>0</v>
      </c>
      <c r="AP100" s="36">
        <f t="shared" ref="AP100:AP102" si="634">(AO100/12*5*$D100*$F100*$G100*$J100*AP$11)+(AO100/12*7*$E100*$F100*$H100*$J100*AP$12)</f>
        <v>0</v>
      </c>
      <c r="AQ100" s="36">
        <v>141</v>
      </c>
      <c r="AR100" s="36">
        <f t="shared" ref="AR100:AR102" si="635">(AQ100/12*5*$D100*$F100*$G100*$J100*AR$11)+(AQ100/12*7*$E100*$F100*$H100*$J100*AR$12)</f>
        <v>3816784.5246719997</v>
      </c>
      <c r="AS100" s="36">
        <v>0</v>
      </c>
      <c r="AT100" s="36">
        <f t="shared" ref="AT100:AT102" si="636">(AS100/12*5*$D100*$F100*$G100*$J100*AT$11)+(AS100/12*7*$E100*$F100*$H100*$J100*AT$12)</f>
        <v>0</v>
      </c>
      <c r="AU100" s="36"/>
      <c r="AV100" s="36">
        <f t="shared" ref="AV100:AV102" si="637">(AU100/12*5*$D100*$F100*$G100*$I100*AV$11)+(AU100/12*7*$E100*$F100*$H100*$I100*AV$12)</f>
        <v>0</v>
      </c>
      <c r="AW100" s="36"/>
      <c r="AX100" s="36">
        <f t="shared" ref="AX100:AX102" si="638">(AW100/12*5*$D100*$F100*$G100*$I100*AX$11)+(AW100/12*7*$E100*$F100*$H100*$I100*AX$12)</f>
        <v>0</v>
      </c>
      <c r="AY100" s="36">
        <v>42</v>
      </c>
      <c r="AZ100" s="36">
        <f t="shared" ref="AZ100:AZ102" si="639">(AY100/12*5*$D100*$F100*$G100*$J100*AZ$11)+(AY100/12*7*$E100*$F100*$H100*$J100*AZ$12)</f>
        <v>1105886.2625999998</v>
      </c>
      <c r="BA100" s="36">
        <v>0</v>
      </c>
      <c r="BB100" s="36">
        <f t="shared" ref="BB100:BB102" si="640">(BA100/12*5*$D100*$F100*$G100*$I100*BB$11)+(BA100/12*7*$E100*$F100*$H100*$I100*BB$12)</f>
        <v>0</v>
      </c>
      <c r="BC100" s="36">
        <v>0</v>
      </c>
      <c r="BD100" s="36">
        <f t="shared" ref="BD100:BD102" si="641">(BC100/12*5*$D100*$F100*$G100*$I100*BD$11)+(BC100/12*7*$E100*$F100*$H100*$I100*BD$12)</f>
        <v>0</v>
      </c>
      <c r="BE100" s="36">
        <v>0</v>
      </c>
      <c r="BF100" s="36">
        <f t="shared" ref="BF100:BF102" si="642">(BE100/12*5*$D100*$F100*$G100*$I100*BF$11)+(BE100/12*7*$E100*$F100*$H100*$I100*BF$12)</f>
        <v>0</v>
      </c>
      <c r="BG100" s="36">
        <v>0</v>
      </c>
      <c r="BH100" s="36">
        <f t="shared" ref="BH100:BH102" si="643">(BG100/12*5*$D100*$F100*$G100*$J100*BH$11)+(BG100/12*7*$E100*$F100*$H100*$J100*BH$12)</f>
        <v>0</v>
      </c>
      <c r="BI100" s="36">
        <v>357</v>
      </c>
      <c r="BJ100" s="36">
        <f t="shared" ref="BJ100:BJ102" si="644">(BI100/12*5*$D100*$F100*$G100*$I100*BJ$11)+(BI100/12*7*$E100*$F100*$H100*$I100*BJ$12)</f>
        <v>8416564.7019299995</v>
      </c>
      <c r="BK100" s="36">
        <v>113</v>
      </c>
      <c r="BL100" s="36">
        <f t="shared" ref="BL100:BL102" si="645">(BK100/12*5*$D100*$F100*$G100*$I100*BL$11)+(BK100/12*7*$E100*$F100*$H100*$I100*BL$12)</f>
        <v>2549034.5820799996</v>
      </c>
      <c r="BM100" s="46">
        <v>0</v>
      </c>
      <c r="BN100" s="36">
        <f t="shared" ref="BN100:BN102" si="646">(BM100/12*5*$D100*$F100*$G100*$J100*BN$11)+(BM100/12*7*$E100*$F100*$H100*$J100*BN$12)</f>
        <v>0</v>
      </c>
      <c r="BO100" s="36">
        <v>0</v>
      </c>
      <c r="BP100" s="36">
        <f t="shared" ref="BP100:BP102" si="647">(BO100/12*5*$D100*$F100*$G100*$J100*BP$11)+(BO100/12*7*$E100*$F100*$H100*$J100*BP$12)</f>
        <v>0</v>
      </c>
      <c r="BQ100" s="36">
        <v>0</v>
      </c>
      <c r="BR100" s="36">
        <f t="shared" ref="BR100:BR102" si="648">(BQ100/12*5*$D100*$F100*$G100*$I100*BR$11)+(BQ100/12*7*$E100*$F100*$H100*$I100*BR$12)</f>
        <v>0</v>
      </c>
      <c r="BS100" s="36">
        <v>0</v>
      </c>
      <c r="BT100" s="36">
        <f t="shared" ref="BT100:BT102" si="649">(BS100/12*5*$D100*$F100*$G100*$I100*BT$11)+(BS100/12*7*$E100*$F100*$H100*$I100*BT$12)</f>
        <v>0</v>
      </c>
      <c r="BU100" s="36">
        <v>0</v>
      </c>
      <c r="BV100" s="36">
        <f t="shared" ref="BV100:BV102" si="650">(BU100/12*5*$D100*$F100*$G100*$J100*BV$11)+(BU100/12*7*$E100*$F100*$H100*$J100*BV$12)</f>
        <v>0</v>
      </c>
      <c r="BW100" s="36"/>
      <c r="BX100" s="36">
        <f t="shared" ref="BX100:BX102" si="651">(BW100/12*5*$D100*$F100*$G100*$J100*BX$11)+(BW100/12*7*$E100*$F100*$H100*$J100*BX$12)</f>
        <v>0</v>
      </c>
      <c r="BY100" s="36">
        <v>0</v>
      </c>
      <c r="BZ100" s="36">
        <f t="shared" ref="BZ100:BZ102" si="652">(BY100/12*5*$D100*$F100*$G100*$I100*BZ$11)+(BY100/12*7*$E100*$F100*$H100*$I100*BZ$12)</f>
        <v>0</v>
      </c>
      <c r="CA100" s="36">
        <v>3</v>
      </c>
      <c r="CB100" s="36">
        <f t="shared" ref="CB100:CB102" si="653">(CA100/12*5*$D100*$F100*$G100*$J100*CB$11)+(CA100/12*7*$E100*$F100*$H100*$J100*CB$12)</f>
        <v>72243.826199999996</v>
      </c>
      <c r="CC100" s="36">
        <v>55</v>
      </c>
      <c r="CD100" s="36">
        <f t="shared" ref="CD100:CD102" si="654">(CC100/12*5*$D100*$F100*$G100*$I100*CD$11)+(CC100/12*7*$E100*$F100*$H100*$I100*CD$12)</f>
        <v>1240680.5487999998</v>
      </c>
      <c r="CE100" s="36"/>
      <c r="CF100" s="36">
        <f t="shared" ref="CF100:CF102" si="655">(CE100/12*5*$D100*$F100*$G100*$I100*CF$11)+(CE100/12*7*$E100*$F100*$H100*$I100*CF$12)</f>
        <v>0</v>
      </c>
      <c r="CG100" s="36"/>
      <c r="CH100" s="36">
        <f t="shared" ref="CH100:CH102" si="656">(CG100/12*5*$D100*$F100*$G100*$I100*CH$11)+(CG100/12*7*$E100*$F100*$H100*$I100*CH$12)</f>
        <v>0</v>
      </c>
      <c r="CI100" s="36"/>
      <c r="CJ100" s="36">
        <f t="shared" ref="CJ100:CJ102" si="657">(CI100/12*5*$D100*$F100*$G100*$I100*CJ$11)+(CI100/12*7*$E100*$F100*$H100*$I100*CJ$12)</f>
        <v>0</v>
      </c>
      <c r="CK100" s="36">
        <v>18</v>
      </c>
      <c r="CL100" s="36">
        <f t="shared" ref="CL100:CN102" si="658">(CK100/12*5*$D100*$F100*$G100*$J100*CL$11)+(CK100/12*7*$E100*$F100*$H100*$J100*CL$12)</f>
        <v>483012.069624</v>
      </c>
      <c r="CM100" s="36">
        <v>8</v>
      </c>
      <c r="CN100" s="36">
        <f t="shared" si="658"/>
        <v>246780.76348799994</v>
      </c>
      <c r="CO100" s="41">
        <v>3</v>
      </c>
      <c r="CP100" s="36">
        <f t="shared" ref="CP100:CP102" si="659">(CO100/12*5*$D100*$F100*$G100*$I100*CP$11)+(CO100/12*7*$E100*$F100*$H100*$I100*CP$12)</f>
        <v>74757.805499999988</v>
      </c>
      <c r="CQ100" s="36">
        <v>1</v>
      </c>
      <c r="CR100" s="36">
        <f t="shared" ref="CR100:CR102" si="660">(CQ100/12*5*$D100*$F100*$G100*$J100*CR$11)+(CQ100/12*7*$E100*$F100*$H100*$J100*CR$12)</f>
        <v>30150.886583999993</v>
      </c>
      <c r="CS100" s="36"/>
      <c r="CT100" s="36">
        <f t="shared" ref="CT100:CT102" si="661">(CS100/12*5*$D100*$F100*$G100*$J100*CT$11)+(CS100/12*7*$E100*$F100*$H100*$J100*CT$12)</f>
        <v>0</v>
      </c>
      <c r="CU100" s="36">
        <v>3</v>
      </c>
      <c r="CV100" s="36">
        <f t="shared" ref="CV100:CV102" si="662">(CU100/12*5*$D100*$F100*$G100*$J100*CV$11)+(CU100/12*7*$E100*$F100*$H100*$J100*CV$12)</f>
        <v>90620.795411999978</v>
      </c>
      <c r="CW100" s="36">
        <v>4</v>
      </c>
      <c r="CX100" s="36">
        <f t="shared" ref="CX100:CX102" si="663">(CW100/12*5*$D100*$F100*$G100*$J100*CX$11)+(CW100/12*7*$E100*$F100*$H100*$J100*CX$12)</f>
        <v>120603.54633599997</v>
      </c>
      <c r="CY100" s="36">
        <v>20</v>
      </c>
      <c r="CZ100" s="36">
        <f t="shared" ref="CZ100:CZ102" si="664">(CY100/12*5*$D100*$F100*$G100*$J100*CZ$11)+(CY100/12*7*$E100*$F100*$H100*$J100*CZ$12)</f>
        <v>604138.63607999997</v>
      </c>
      <c r="DA100" s="36">
        <v>11</v>
      </c>
      <c r="DB100" s="36">
        <f t="shared" ref="DB100:DB102" si="665">(DA100/12*5*$D100*$F100*$G100*$I100*DB$11)+(DA100/12*7*$E100*$F100*$H100*$I100*DB$12)</f>
        <v>274111.95349999995</v>
      </c>
      <c r="DC100" s="36"/>
      <c r="DD100" s="36">
        <f t="shared" ref="DD100:DD102" si="666">(DC100/12*5*$D100*$F100*$G100*$I100*DD$11)+(DC100/12*7*$E100*$F100*$H100*$I100*DD$12)</f>
        <v>0</v>
      </c>
      <c r="DE100" s="36"/>
      <c r="DF100" s="36">
        <f t="shared" ref="DF100:DF102" si="667">(DE100/12*5*$D100*$F100*$G100*$J100*DF$11)+(DE100/12*7*$E100*$F100*$H100*$J100*DF$12)</f>
        <v>0</v>
      </c>
      <c r="DG100" s="36">
        <v>10</v>
      </c>
      <c r="DH100" s="36">
        <f t="shared" ref="DH100:DH102" si="668">(DG100/12*5*$D100*$F100*$G100*$J100*DH$11)+(DG100/12*7*$E100*$F100*$H100*$J100*DH$12)</f>
        <v>324280.70640000002</v>
      </c>
      <c r="DI100" s="36"/>
      <c r="DJ100" s="36">
        <f t="shared" si="308"/>
        <v>0</v>
      </c>
      <c r="DK100" s="36"/>
      <c r="DL100" s="36">
        <f t="shared" si="539"/>
        <v>0</v>
      </c>
      <c r="DM100" s="36"/>
      <c r="DN100" s="36">
        <f t="shared" si="540"/>
        <v>0</v>
      </c>
      <c r="DO100" s="36">
        <f t="shared" ref="DO100:DP102" si="669">SUM(M100,O100,Q100,S100,U100,W100,Y100,AA100,AC100,AE100,AG100,AI100,AK100,AM100,AO100,AQ100,AS100,AU100,AW100,AY100,BA100,BC100,BE100,BG100,BI100,BK100,BM100,BO100,BQ100,BS100,BU100,BW100,BY100,CA100,CC100,CE100,CG100,CI100,CK100,CM100,CO100,CQ100,CS100,CU100,CW100,CY100,DA100,DC100,DE100,DG100,DI100,DK100,DM100)</f>
        <v>887</v>
      </c>
      <c r="DP100" s="36">
        <f t="shared" si="669"/>
        <v>21792635.327161994</v>
      </c>
      <c r="DQ100" s="47">
        <f t="shared" si="543"/>
        <v>887</v>
      </c>
      <c r="DR100" s="80">
        <f t="shared" si="542"/>
        <v>1</v>
      </c>
    </row>
    <row r="101" spans="1:122" ht="30" customHeight="1" x14ac:dyDescent="0.25">
      <c r="A101" s="43"/>
      <c r="B101" s="44">
        <v>75</v>
      </c>
      <c r="C101" s="31" t="s">
        <v>226</v>
      </c>
      <c r="D101" s="32">
        <f t="shared" si="544"/>
        <v>19063</v>
      </c>
      <c r="E101" s="33">
        <v>18530</v>
      </c>
      <c r="F101" s="45">
        <v>1.74</v>
      </c>
      <c r="G101" s="35">
        <v>1</v>
      </c>
      <c r="H101" s="35">
        <v>1</v>
      </c>
      <c r="I101" s="32">
        <v>1.4</v>
      </c>
      <c r="J101" s="32">
        <v>1.68</v>
      </c>
      <c r="K101" s="32">
        <v>2.23</v>
      </c>
      <c r="L101" s="32">
        <v>2.57</v>
      </c>
      <c r="M101" s="36">
        <v>90</v>
      </c>
      <c r="N101" s="36">
        <f t="shared" si="209"/>
        <v>4365600.9704999998</v>
      </c>
      <c r="O101" s="36">
        <v>50</v>
      </c>
      <c r="P101" s="36">
        <f t="shared" si="209"/>
        <v>2425333.8725000005</v>
      </c>
      <c r="Q101" s="36">
        <v>0</v>
      </c>
      <c r="R101" s="36">
        <f t="shared" si="622"/>
        <v>0</v>
      </c>
      <c r="S101" s="36"/>
      <c r="T101" s="36">
        <f t="shared" si="623"/>
        <v>0</v>
      </c>
      <c r="U101" s="36">
        <v>4</v>
      </c>
      <c r="V101" s="36">
        <f t="shared" si="624"/>
        <v>195342.43805999996</v>
      </c>
      <c r="W101" s="36">
        <v>20</v>
      </c>
      <c r="X101" s="36">
        <f t="shared" si="625"/>
        <v>970133.54899999988</v>
      </c>
      <c r="Y101" s="36">
        <v>0</v>
      </c>
      <c r="Z101" s="36">
        <f t="shared" si="626"/>
        <v>0</v>
      </c>
      <c r="AA101" s="36">
        <v>0</v>
      </c>
      <c r="AB101" s="36">
        <f t="shared" si="627"/>
        <v>0</v>
      </c>
      <c r="AC101" s="36">
        <v>0</v>
      </c>
      <c r="AD101" s="36">
        <f t="shared" si="628"/>
        <v>0</v>
      </c>
      <c r="AE101" s="36">
        <v>69</v>
      </c>
      <c r="AF101" s="36">
        <f t="shared" si="629"/>
        <v>3346960.7440499999</v>
      </c>
      <c r="AG101" s="36"/>
      <c r="AH101" s="36">
        <f t="shared" si="630"/>
        <v>0</v>
      </c>
      <c r="AI101" s="36"/>
      <c r="AJ101" s="36">
        <f t="shared" si="631"/>
        <v>0</v>
      </c>
      <c r="AK101" s="39">
        <v>0</v>
      </c>
      <c r="AL101" s="36">
        <f t="shared" si="632"/>
        <v>0</v>
      </c>
      <c r="AM101" s="40">
        <v>39</v>
      </c>
      <c r="AN101" s="36">
        <f t="shared" si="633"/>
        <v>2186820.3127680002</v>
      </c>
      <c r="AO101" s="36">
        <v>0</v>
      </c>
      <c r="AP101" s="36">
        <f t="shared" si="634"/>
        <v>0</v>
      </c>
      <c r="AQ101" s="36">
        <v>116</v>
      </c>
      <c r="AR101" s="36">
        <f t="shared" si="635"/>
        <v>6504388.6225919994</v>
      </c>
      <c r="AS101" s="36">
        <v>3</v>
      </c>
      <c r="AT101" s="36">
        <f t="shared" si="636"/>
        <v>173579.19579000003</v>
      </c>
      <c r="AU101" s="36"/>
      <c r="AV101" s="36">
        <f t="shared" si="637"/>
        <v>0</v>
      </c>
      <c r="AW101" s="36"/>
      <c r="AX101" s="36">
        <f t="shared" si="638"/>
        <v>0</v>
      </c>
      <c r="AY101" s="36"/>
      <c r="AZ101" s="36">
        <f t="shared" si="639"/>
        <v>0</v>
      </c>
      <c r="BA101" s="36">
        <v>0</v>
      </c>
      <c r="BB101" s="36">
        <f t="shared" si="640"/>
        <v>0</v>
      </c>
      <c r="BC101" s="36">
        <v>0</v>
      </c>
      <c r="BD101" s="36">
        <f t="shared" si="641"/>
        <v>0</v>
      </c>
      <c r="BE101" s="36">
        <v>0</v>
      </c>
      <c r="BF101" s="36">
        <f t="shared" si="642"/>
        <v>0</v>
      </c>
      <c r="BG101" s="36">
        <v>0</v>
      </c>
      <c r="BH101" s="36">
        <f t="shared" si="643"/>
        <v>0</v>
      </c>
      <c r="BI101" s="36">
        <v>441</v>
      </c>
      <c r="BJ101" s="36">
        <f t="shared" si="644"/>
        <v>21536503.796115</v>
      </c>
      <c r="BK101" s="36">
        <v>60</v>
      </c>
      <c r="BL101" s="36">
        <f t="shared" si="645"/>
        <v>2803615.7856000001</v>
      </c>
      <c r="BM101" s="46">
        <v>0</v>
      </c>
      <c r="BN101" s="36">
        <f t="shared" si="646"/>
        <v>0</v>
      </c>
      <c r="BO101" s="36">
        <v>0</v>
      </c>
      <c r="BP101" s="36">
        <f t="shared" si="647"/>
        <v>0</v>
      </c>
      <c r="BQ101" s="36">
        <v>0</v>
      </c>
      <c r="BR101" s="36">
        <f t="shared" si="648"/>
        <v>0</v>
      </c>
      <c r="BS101" s="36">
        <v>0</v>
      </c>
      <c r="BT101" s="36">
        <f t="shared" si="649"/>
        <v>0</v>
      </c>
      <c r="BU101" s="36">
        <v>0</v>
      </c>
      <c r="BV101" s="36">
        <f t="shared" si="650"/>
        <v>0</v>
      </c>
      <c r="BW101" s="36"/>
      <c r="BX101" s="36">
        <f t="shared" si="651"/>
        <v>0</v>
      </c>
      <c r="BY101" s="36">
        <v>0</v>
      </c>
      <c r="BZ101" s="36">
        <f t="shared" si="652"/>
        <v>0</v>
      </c>
      <c r="CA101" s="36">
        <v>2</v>
      </c>
      <c r="CB101" s="36">
        <f t="shared" si="653"/>
        <v>99765.283799999976</v>
      </c>
      <c r="CC101" s="36">
        <v>30</v>
      </c>
      <c r="CD101" s="36">
        <f t="shared" si="654"/>
        <v>1401807.8928</v>
      </c>
      <c r="CE101" s="36"/>
      <c r="CF101" s="36">
        <f t="shared" si="655"/>
        <v>0</v>
      </c>
      <c r="CG101" s="36">
        <v>27</v>
      </c>
      <c r="CH101" s="36">
        <f t="shared" si="656"/>
        <v>929954.96684999997</v>
      </c>
      <c r="CI101" s="36"/>
      <c r="CJ101" s="36">
        <f t="shared" si="657"/>
        <v>0</v>
      </c>
      <c r="CK101" s="36">
        <v>33</v>
      </c>
      <c r="CL101" s="36">
        <f t="shared" si="658"/>
        <v>1834295.8358339998</v>
      </c>
      <c r="CM101" s="36">
        <v>16</v>
      </c>
      <c r="CN101" s="36">
        <f t="shared" si="658"/>
        <v>1022377.4487359999</v>
      </c>
      <c r="CO101" s="41">
        <v>6</v>
      </c>
      <c r="CP101" s="36">
        <f t="shared" si="659"/>
        <v>309710.90849999996</v>
      </c>
      <c r="CQ101" s="36">
        <v>2</v>
      </c>
      <c r="CR101" s="36">
        <f t="shared" si="660"/>
        <v>124910.81584799997</v>
      </c>
      <c r="CS101" s="36"/>
      <c r="CT101" s="36">
        <f t="shared" si="661"/>
        <v>0</v>
      </c>
      <c r="CU101" s="36">
        <v>6</v>
      </c>
      <c r="CV101" s="36">
        <f t="shared" si="662"/>
        <v>375429.00956400001</v>
      </c>
      <c r="CW101" s="36">
        <v>1</v>
      </c>
      <c r="CX101" s="36">
        <f t="shared" si="663"/>
        <v>62455.407923999985</v>
      </c>
      <c r="CY101" s="36">
        <v>9</v>
      </c>
      <c r="CZ101" s="36">
        <f t="shared" si="664"/>
        <v>563143.51434599992</v>
      </c>
      <c r="DA101" s="36">
        <v>12</v>
      </c>
      <c r="DB101" s="36">
        <f t="shared" si="665"/>
        <v>619421.81699999992</v>
      </c>
      <c r="DC101" s="36">
        <v>5</v>
      </c>
      <c r="DD101" s="36">
        <f t="shared" si="666"/>
        <v>265760.40364999999</v>
      </c>
      <c r="DE101" s="36"/>
      <c r="DF101" s="36">
        <f t="shared" si="667"/>
        <v>0</v>
      </c>
      <c r="DG101" s="36">
        <v>4</v>
      </c>
      <c r="DH101" s="36">
        <f t="shared" si="668"/>
        <v>268689.72815999994</v>
      </c>
      <c r="DI101" s="36"/>
      <c r="DJ101" s="36">
        <f t="shared" si="308"/>
        <v>0</v>
      </c>
      <c r="DK101" s="36">
        <v>6</v>
      </c>
      <c r="DL101" s="36">
        <f t="shared" si="539"/>
        <v>596245.66427999991</v>
      </c>
      <c r="DM101" s="36"/>
      <c r="DN101" s="36">
        <f t="shared" si="540"/>
        <v>0</v>
      </c>
      <c r="DO101" s="36">
        <f t="shared" si="669"/>
        <v>1051</v>
      </c>
      <c r="DP101" s="36">
        <f t="shared" si="669"/>
        <v>52982247.984266989</v>
      </c>
      <c r="DQ101" s="47">
        <f t="shared" si="543"/>
        <v>1051</v>
      </c>
      <c r="DR101" s="80">
        <f t="shared" si="542"/>
        <v>1</v>
      </c>
    </row>
    <row r="102" spans="1:122" ht="30" customHeight="1" x14ac:dyDescent="0.25">
      <c r="A102" s="43"/>
      <c r="B102" s="44">
        <v>76</v>
      </c>
      <c r="C102" s="31" t="s">
        <v>227</v>
      </c>
      <c r="D102" s="32">
        <f t="shared" si="544"/>
        <v>19063</v>
      </c>
      <c r="E102" s="33">
        <v>18530</v>
      </c>
      <c r="F102" s="45">
        <v>2.4900000000000002</v>
      </c>
      <c r="G102" s="35">
        <v>1</v>
      </c>
      <c r="H102" s="35">
        <v>1</v>
      </c>
      <c r="I102" s="32">
        <v>1.4</v>
      </c>
      <c r="J102" s="32">
        <v>1.68</v>
      </c>
      <c r="K102" s="32">
        <v>2.23</v>
      </c>
      <c r="L102" s="32">
        <v>2.57</v>
      </c>
      <c r="M102" s="36">
        <v>7</v>
      </c>
      <c r="N102" s="36">
        <f t="shared" si="209"/>
        <v>485903.09652500006</v>
      </c>
      <c r="O102" s="36">
        <v>5</v>
      </c>
      <c r="P102" s="36">
        <f t="shared" si="209"/>
        <v>347073.64037500008</v>
      </c>
      <c r="Q102" s="36">
        <v>0</v>
      </c>
      <c r="R102" s="36">
        <f t="shared" si="622"/>
        <v>0</v>
      </c>
      <c r="S102" s="36"/>
      <c r="T102" s="36">
        <f t="shared" si="623"/>
        <v>0</v>
      </c>
      <c r="U102" s="36">
        <v>2</v>
      </c>
      <c r="V102" s="36">
        <f t="shared" si="624"/>
        <v>139770.88240499998</v>
      </c>
      <c r="W102" s="36">
        <v>0</v>
      </c>
      <c r="X102" s="36">
        <f t="shared" si="625"/>
        <v>0</v>
      </c>
      <c r="Y102" s="36">
        <v>0</v>
      </c>
      <c r="Z102" s="36">
        <f t="shared" si="626"/>
        <v>0</v>
      </c>
      <c r="AA102" s="36">
        <v>0</v>
      </c>
      <c r="AB102" s="36">
        <f t="shared" si="627"/>
        <v>0</v>
      </c>
      <c r="AC102" s="36">
        <v>0</v>
      </c>
      <c r="AD102" s="36">
        <f t="shared" si="628"/>
        <v>0</v>
      </c>
      <c r="AE102" s="36">
        <v>3</v>
      </c>
      <c r="AF102" s="36">
        <f t="shared" si="629"/>
        <v>208244.18422499998</v>
      </c>
      <c r="AG102" s="36"/>
      <c r="AH102" s="36">
        <f t="shared" si="630"/>
        <v>0</v>
      </c>
      <c r="AI102" s="36"/>
      <c r="AJ102" s="36">
        <f t="shared" si="631"/>
        <v>0</v>
      </c>
      <c r="AK102" s="39">
        <v>0</v>
      </c>
      <c r="AL102" s="36">
        <f t="shared" si="632"/>
        <v>0</v>
      </c>
      <c r="AM102" s="40">
        <v>0</v>
      </c>
      <c r="AN102" s="36">
        <f t="shared" si="633"/>
        <v>0</v>
      </c>
      <c r="AO102" s="36">
        <v>0</v>
      </c>
      <c r="AP102" s="36">
        <f t="shared" si="634"/>
        <v>0</v>
      </c>
      <c r="AQ102" s="36">
        <v>4</v>
      </c>
      <c r="AR102" s="36">
        <f t="shared" si="635"/>
        <v>320965.66924800002</v>
      </c>
      <c r="AS102" s="36"/>
      <c r="AT102" s="36">
        <f t="shared" si="636"/>
        <v>0</v>
      </c>
      <c r="AU102" s="36"/>
      <c r="AV102" s="36">
        <f t="shared" si="637"/>
        <v>0</v>
      </c>
      <c r="AW102" s="36"/>
      <c r="AX102" s="36">
        <f t="shared" si="638"/>
        <v>0</v>
      </c>
      <c r="AY102" s="36"/>
      <c r="AZ102" s="36">
        <f t="shared" si="639"/>
        <v>0</v>
      </c>
      <c r="BA102" s="36">
        <v>0</v>
      </c>
      <c r="BB102" s="36">
        <f t="shared" si="640"/>
        <v>0</v>
      </c>
      <c r="BC102" s="36">
        <v>0</v>
      </c>
      <c r="BD102" s="36">
        <f t="shared" si="641"/>
        <v>0</v>
      </c>
      <c r="BE102" s="36">
        <v>0</v>
      </c>
      <c r="BF102" s="36">
        <f t="shared" si="642"/>
        <v>0</v>
      </c>
      <c r="BG102" s="36">
        <v>0</v>
      </c>
      <c r="BH102" s="36">
        <f t="shared" si="643"/>
        <v>0</v>
      </c>
      <c r="BI102" s="36">
        <v>3</v>
      </c>
      <c r="BJ102" s="36">
        <f t="shared" si="644"/>
        <v>209656.3236075</v>
      </c>
      <c r="BK102" s="36">
        <v>5</v>
      </c>
      <c r="BL102" s="36">
        <f t="shared" si="645"/>
        <v>334339.23880000005</v>
      </c>
      <c r="BM102" s="46">
        <v>0</v>
      </c>
      <c r="BN102" s="36">
        <f t="shared" si="646"/>
        <v>0</v>
      </c>
      <c r="BO102" s="36">
        <v>0</v>
      </c>
      <c r="BP102" s="36">
        <f t="shared" si="647"/>
        <v>0</v>
      </c>
      <c r="BQ102" s="36">
        <v>0</v>
      </c>
      <c r="BR102" s="36">
        <f t="shared" si="648"/>
        <v>0</v>
      </c>
      <c r="BS102" s="36">
        <v>0</v>
      </c>
      <c r="BT102" s="36">
        <f t="shared" si="649"/>
        <v>0</v>
      </c>
      <c r="BU102" s="36">
        <v>0</v>
      </c>
      <c r="BV102" s="36">
        <f t="shared" si="650"/>
        <v>0</v>
      </c>
      <c r="BW102" s="36"/>
      <c r="BX102" s="36">
        <f t="shared" si="651"/>
        <v>0</v>
      </c>
      <c r="BY102" s="36">
        <v>0</v>
      </c>
      <c r="BZ102" s="36">
        <f t="shared" si="652"/>
        <v>0</v>
      </c>
      <c r="CA102" s="36">
        <v>0</v>
      </c>
      <c r="CB102" s="36">
        <f t="shared" si="653"/>
        <v>0</v>
      </c>
      <c r="CC102" s="36"/>
      <c r="CD102" s="36">
        <f t="shared" si="654"/>
        <v>0</v>
      </c>
      <c r="CE102" s="36"/>
      <c r="CF102" s="36">
        <f t="shared" si="655"/>
        <v>0</v>
      </c>
      <c r="CG102" s="36"/>
      <c r="CH102" s="36">
        <f t="shared" si="656"/>
        <v>0</v>
      </c>
      <c r="CI102" s="36"/>
      <c r="CJ102" s="36">
        <f t="shared" si="657"/>
        <v>0</v>
      </c>
      <c r="CK102" s="36">
        <v>2</v>
      </c>
      <c r="CL102" s="36">
        <f t="shared" si="658"/>
        <v>159087.30864599999</v>
      </c>
      <c r="CM102" s="36"/>
      <c r="CN102" s="36">
        <f t="shared" si="658"/>
        <v>0</v>
      </c>
      <c r="CO102" s="41"/>
      <c r="CP102" s="36">
        <f t="shared" si="659"/>
        <v>0</v>
      </c>
      <c r="CQ102" s="36"/>
      <c r="CR102" s="36">
        <f t="shared" si="660"/>
        <v>0</v>
      </c>
      <c r="CS102" s="36"/>
      <c r="CT102" s="36">
        <f t="shared" si="661"/>
        <v>0</v>
      </c>
      <c r="CU102" s="36"/>
      <c r="CV102" s="36">
        <f t="shared" si="662"/>
        <v>0</v>
      </c>
      <c r="CW102" s="36"/>
      <c r="CX102" s="36">
        <f t="shared" si="663"/>
        <v>0</v>
      </c>
      <c r="CY102" s="36"/>
      <c r="CZ102" s="36">
        <f t="shared" si="664"/>
        <v>0</v>
      </c>
      <c r="DA102" s="36"/>
      <c r="DB102" s="36">
        <f t="shared" si="665"/>
        <v>0</v>
      </c>
      <c r="DC102" s="36"/>
      <c r="DD102" s="36">
        <f t="shared" si="666"/>
        <v>0</v>
      </c>
      <c r="DE102" s="36"/>
      <c r="DF102" s="36">
        <f t="shared" si="667"/>
        <v>0</v>
      </c>
      <c r="DG102" s="36"/>
      <c r="DH102" s="36">
        <f t="shared" si="668"/>
        <v>0</v>
      </c>
      <c r="DI102" s="36"/>
      <c r="DJ102" s="36">
        <f t="shared" si="308"/>
        <v>0</v>
      </c>
      <c r="DK102" s="36"/>
      <c r="DL102" s="36">
        <f t="shared" si="539"/>
        <v>0</v>
      </c>
      <c r="DM102" s="36"/>
      <c r="DN102" s="36">
        <f t="shared" si="540"/>
        <v>0</v>
      </c>
      <c r="DO102" s="36">
        <f t="shared" si="669"/>
        <v>31</v>
      </c>
      <c r="DP102" s="36">
        <f t="shared" si="669"/>
        <v>2205040.3438315</v>
      </c>
      <c r="DQ102" s="47">
        <f t="shared" si="543"/>
        <v>31</v>
      </c>
      <c r="DR102" s="80">
        <f t="shared" si="542"/>
        <v>1</v>
      </c>
    </row>
    <row r="103" spans="1:122" ht="15.75" customHeight="1" x14ac:dyDescent="0.25">
      <c r="A103" s="43">
        <v>15</v>
      </c>
      <c r="B103" s="71"/>
      <c r="C103" s="67" t="s">
        <v>228</v>
      </c>
      <c r="D103" s="32">
        <f t="shared" si="544"/>
        <v>19063</v>
      </c>
      <c r="E103" s="33">
        <v>18530</v>
      </c>
      <c r="F103" s="72">
        <v>1.1200000000000001</v>
      </c>
      <c r="G103" s="35">
        <v>1</v>
      </c>
      <c r="H103" s="35">
        <v>1</v>
      </c>
      <c r="I103" s="32">
        <v>1.4</v>
      </c>
      <c r="J103" s="32">
        <v>1.68</v>
      </c>
      <c r="K103" s="32">
        <v>2.23</v>
      </c>
      <c r="L103" s="32">
        <v>2.57</v>
      </c>
      <c r="M103" s="51">
        <f t="shared" ref="M103:BX103" si="670">SUM(M104:M119)</f>
        <v>1263</v>
      </c>
      <c r="N103" s="51">
        <f t="shared" si="670"/>
        <v>56512517.734750003</v>
      </c>
      <c r="O103" s="51">
        <f t="shared" si="670"/>
        <v>3473</v>
      </c>
      <c r="P103" s="51">
        <f t="shared" si="670"/>
        <v>183900927.08295003</v>
      </c>
      <c r="Q103" s="51">
        <f t="shared" si="670"/>
        <v>0</v>
      </c>
      <c r="R103" s="51">
        <f t="shared" si="670"/>
        <v>0</v>
      </c>
      <c r="S103" s="51">
        <f t="shared" si="670"/>
        <v>0</v>
      </c>
      <c r="T103" s="51">
        <f t="shared" si="670"/>
        <v>0</v>
      </c>
      <c r="U103" s="51">
        <f t="shared" si="670"/>
        <v>0</v>
      </c>
      <c r="V103" s="51">
        <f t="shared" si="670"/>
        <v>0</v>
      </c>
      <c r="W103" s="51">
        <f t="shared" si="670"/>
        <v>521</v>
      </c>
      <c r="X103" s="51">
        <f t="shared" si="670"/>
        <v>17213302.235616669</v>
      </c>
      <c r="Y103" s="51">
        <f t="shared" si="670"/>
        <v>75</v>
      </c>
      <c r="Z103" s="51">
        <f t="shared" si="670"/>
        <v>1993660.9262499996</v>
      </c>
      <c r="AA103" s="51">
        <f t="shared" si="670"/>
        <v>0</v>
      </c>
      <c r="AB103" s="51">
        <f t="shared" si="670"/>
        <v>0</v>
      </c>
      <c r="AC103" s="51">
        <f t="shared" si="670"/>
        <v>0</v>
      </c>
      <c r="AD103" s="51">
        <f t="shared" si="670"/>
        <v>0</v>
      </c>
      <c r="AE103" s="51">
        <f t="shared" si="670"/>
        <v>713</v>
      </c>
      <c r="AF103" s="51">
        <f t="shared" si="670"/>
        <v>24607099.875050001</v>
      </c>
      <c r="AG103" s="51">
        <f t="shared" si="670"/>
        <v>28</v>
      </c>
      <c r="AH103" s="51">
        <f t="shared" si="670"/>
        <v>595607.14015833335</v>
      </c>
      <c r="AI103" s="51">
        <f t="shared" si="670"/>
        <v>0</v>
      </c>
      <c r="AJ103" s="51">
        <f t="shared" si="670"/>
        <v>0</v>
      </c>
      <c r="AK103" s="51">
        <f t="shared" si="670"/>
        <v>0</v>
      </c>
      <c r="AL103" s="51">
        <f t="shared" si="670"/>
        <v>0</v>
      </c>
      <c r="AM103" s="51">
        <f t="shared" si="670"/>
        <v>1295</v>
      </c>
      <c r="AN103" s="51">
        <f t="shared" si="670"/>
        <v>61506444.976838395</v>
      </c>
      <c r="AO103" s="51">
        <f t="shared" si="670"/>
        <v>282</v>
      </c>
      <c r="AP103" s="51">
        <f t="shared" si="670"/>
        <v>7099090.3113899995</v>
      </c>
      <c r="AQ103" s="51">
        <f t="shared" si="670"/>
        <v>1360</v>
      </c>
      <c r="AR103" s="51">
        <f t="shared" si="670"/>
        <v>94099602.187180802</v>
      </c>
      <c r="AS103" s="51">
        <f t="shared" si="670"/>
        <v>0</v>
      </c>
      <c r="AT103" s="51">
        <f t="shared" si="670"/>
        <v>0</v>
      </c>
      <c r="AU103" s="51">
        <f t="shared" si="670"/>
        <v>0</v>
      </c>
      <c r="AV103" s="51">
        <f t="shared" si="670"/>
        <v>0</v>
      </c>
      <c r="AW103" s="51">
        <f t="shared" si="670"/>
        <v>0</v>
      </c>
      <c r="AX103" s="51">
        <f t="shared" si="670"/>
        <v>0</v>
      </c>
      <c r="AY103" s="51">
        <f t="shared" si="670"/>
        <v>174</v>
      </c>
      <c r="AZ103" s="51">
        <f t="shared" si="670"/>
        <v>4472444.7830999997</v>
      </c>
      <c r="BA103" s="51">
        <f t="shared" si="670"/>
        <v>0</v>
      </c>
      <c r="BB103" s="51">
        <f t="shared" si="670"/>
        <v>0</v>
      </c>
      <c r="BC103" s="51">
        <f t="shared" si="670"/>
        <v>0</v>
      </c>
      <c r="BD103" s="51">
        <f t="shared" si="670"/>
        <v>0</v>
      </c>
      <c r="BE103" s="51">
        <f t="shared" si="670"/>
        <v>0</v>
      </c>
      <c r="BF103" s="51">
        <f t="shared" si="670"/>
        <v>0</v>
      </c>
      <c r="BG103" s="51">
        <f t="shared" si="670"/>
        <v>0</v>
      </c>
      <c r="BH103" s="51">
        <f t="shared" si="670"/>
        <v>0</v>
      </c>
      <c r="BI103" s="51">
        <f t="shared" si="670"/>
        <v>174</v>
      </c>
      <c r="BJ103" s="51">
        <f t="shared" si="670"/>
        <v>5836113.2150474992</v>
      </c>
      <c r="BK103" s="51">
        <f t="shared" si="670"/>
        <v>90</v>
      </c>
      <c r="BL103" s="51">
        <f t="shared" si="670"/>
        <v>2964743.1295999996</v>
      </c>
      <c r="BM103" s="51">
        <f t="shared" si="670"/>
        <v>9</v>
      </c>
      <c r="BN103" s="51">
        <f t="shared" si="670"/>
        <v>650194.43580000009</v>
      </c>
      <c r="BO103" s="51">
        <f t="shared" si="670"/>
        <v>186</v>
      </c>
      <c r="BP103" s="51">
        <f t="shared" si="670"/>
        <v>4982499.833891999</v>
      </c>
      <c r="BQ103" s="51">
        <f t="shared" si="670"/>
        <v>987</v>
      </c>
      <c r="BR103" s="51">
        <f t="shared" si="670"/>
        <v>17491176.373124998</v>
      </c>
      <c r="BS103" s="51">
        <f t="shared" si="670"/>
        <v>49</v>
      </c>
      <c r="BT103" s="51">
        <f t="shared" si="670"/>
        <v>805248.36209999979</v>
      </c>
      <c r="BU103" s="51">
        <f t="shared" si="670"/>
        <v>0</v>
      </c>
      <c r="BV103" s="51">
        <f t="shared" si="670"/>
        <v>0</v>
      </c>
      <c r="BW103" s="51">
        <f t="shared" si="670"/>
        <v>0</v>
      </c>
      <c r="BX103" s="51">
        <f t="shared" si="670"/>
        <v>0</v>
      </c>
      <c r="BY103" s="51">
        <f t="shared" ref="BY103:DQ103" si="671">SUM(BY104:BY119)</f>
        <v>0</v>
      </c>
      <c r="BZ103" s="51">
        <f t="shared" si="671"/>
        <v>0</v>
      </c>
      <c r="CA103" s="51">
        <f t="shared" si="671"/>
        <v>355</v>
      </c>
      <c r="CB103" s="51">
        <f t="shared" si="671"/>
        <v>15178618.610064</v>
      </c>
      <c r="CC103" s="51">
        <f t="shared" si="671"/>
        <v>0</v>
      </c>
      <c r="CD103" s="51">
        <f t="shared" si="671"/>
        <v>0</v>
      </c>
      <c r="CE103" s="51">
        <f t="shared" si="671"/>
        <v>167</v>
      </c>
      <c r="CF103" s="51">
        <f t="shared" si="671"/>
        <v>2734439.7428833325</v>
      </c>
      <c r="CG103" s="51">
        <f t="shared" si="671"/>
        <v>821</v>
      </c>
      <c r="CH103" s="51">
        <f t="shared" si="671"/>
        <v>14166670.299599998</v>
      </c>
      <c r="CI103" s="51">
        <f t="shared" si="671"/>
        <v>275</v>
      </c>
      <c r="CJ103" s="51">
        <f t="shared" si="671"/>
        <v>8371691.7343149995</v>
      </c>
      <c r="CK103" s="51">
        <f t="shared" si="671"/>
        <v>663</v>
      </c>
      <c r="CL103" s="51">
        <f t="shared" si="671"/>
        <v>28488563.308265202</v>
      </c>
      <c r="CM103" s="51">
        <f t="shared" si="671"/>
        <v>395</v>
      </c>
      <c r="CN103" s="51">
        <f t="shared" si="671"/>
        <v>24473894.645675998</v>
      </c>
      <c r="CO103" s="59">
        <f t="shared" si="671"/>
        <v>248</v>
      </c>
      <c r="CP103" s="51">
        <f t="shared" si="671"/>
        <v>11762863.097929997</v>
      </c>
      <c r="CQ103" s="51">
        <f t="shared" si="671"/>
        <v>122</v>
      </c>
      <c r="CR103" s="51">
        <f t="shared" si="671"/>
        <v>4768282.2403608002</v>
      </c>
      <c r="CS103" s="51">
        <f t="shared" si="671"/>
        <v>537</v>
      </c>
      <c r="CT103" s="51">
        <f t="shared" si="671"/>
        <v>14597286.130601998</v>
      </c>
      <c r="CU103" s="51">
        <f t="shared" si="671"/>
        <v>328</v>
      </c>
      <c r="CV103" s="51">
        <f t="shared" si="671"/>
        <v>12471678.390679197</v>
      </c>
      <c r="CW103" s="51">
        <f t="shared" si="671"/>
        <v>151</v>
      </c>
      <c r="CX103" s="51">
        <f t="shared" si="671"/>
        <v>8349417.9004627988</v>
      </c>
      <c r="CY103" s="51">
        <f t="shared" si="671"/>
        <v>504</v>
      </c>
      <c r="CZ103" s="51">
        <f t="shared" si="671"/>
        <v>22588825.751238599</v>
      </c>
      <c r="DA103" s="51">
        <f t="shared" si="671"/>
        <v>534</v>
      </c>
      <c r="DB103" s="51">
        <f t="shared" si="671"/>
        <v>22762208.539023332</v>
      </c>
      <c r="DC103" s="51">
        <f t="shared" si="671"/>
        <v>120</v>
      </c>
      <c r="DD103" s="51">
        <f t="shared" si="671"/>
        <v>6483779.6019966658</v>
      </c>
      <c r="DE103" s="51">
        <f t="shared" si="671"/>
        <v>29</v>
      </c>
      <c r="DF103" s="51">
        <f t="shared" si="671"/>
        <v>1370116.1522999997</v>
      </c>
      <c r="DG103" s="51">
        <f t="shared" si="671"/>
        <v>337</v>
      </c>
      <c r="DH103" s="51">
        <f t="shared" si="671"/>
        <v>14917387.251479998</v>
      </c>
      <c r="DI103" s="51">
        <f t="shared" si="671"/>
        <v>68</v>
      </c>
      <c r="DJ103" s="51">
        <f t="shared" si="671"/>
        <v>3597299.1828099997</v>
      </c>
      <c r="DK103" s="51">
        <f t="shared" si="671"/>
        <v>207</v>
      </c>
      <c r="DL103" s="51">
        <f t="shared" si="671"/>
        <v>16998809.882469326</v>
      </c>
      <c r="DM103" s="51">
        <f t="shared" si="671"/>
        <v>0</v>
      </c>
      <c r="DN103" s="51">
        <f t="shared" si="671"/>
        <v>0</v>
      </c>
      <c r="DO103" s="51">
        <f t="shared" si="671"/>
        <v>16540</v>
      </c>
      <c r="DP103" s="51">
        <f t="shared" si="671"/>
        <v>718812505.06500494</v>
      </c>
      <c r="DQ103" s="51">
        <f t="shared" si="671"/>
        <v>16479</v>
      </c>
      <c r="DR103" s="70">
        <f t="shared" ref="DR103" si="672">SUM(DQ103/DO103)</f>
        <v>0.9963119709794438</v>
      </c>
    </row>
    <row r="104" spans="1:122" ht="15.75" customHeight="1" x14ac:dyDescent="0.25">
      <c r="A104" s="43"/>
      <c r="B104" s="44">
        <v>77</v>
      </c>
      <c r="C104" s="31" t="s">
        <v>229</v>
      </c>
      <c r="D104" s="32">
        <f t="shared" si="544"/>
        <v>19063</v>
      </c>
      <c r="E104" s="33">
        <v>18530</v>
      </c>
      <c r="F104" s="45">
        <v>0.98</v>
      </c>
      <c r="G104" s="35">
        <v>1</v>
      </c>
      <c r="H104" s="35">
        <v>1</v>
      </c>
      <c r="I104" s="32">
        <v>1.4</v>
      </c>
      <c r="J104" s="32">
        <v>1.68</v>
      </c>
      <c r="K104" s="32">
        <v>2.23</v>
      </c>
      <c r="L104" s="32">
        <v>2.57</v>
      </c>
      <c r="M104" s="36">
        <v>3</v>
      </c>
      <c r="N104" s="36">
        <f t="shared" si="209"/>
        <v>81959.558450000011</v>
      </c>
      <c r="O104" s="36">
        <v>21</v>
      </c>
      <c r="P104" s="36">
        <f t="shared" si="209"/>
        <v>573716.90914999996</v>
      </c>
      <c r="Q104" s="36">
        <v>0</v>
      </c>
      <c r="R104" s="36">
        <f t="shared" ref="R104:R110" si="673">(Q104/12*5*$D104*$F104*$G104*$I104*R$11)+(Q104/12*7*$E104*$F104*$H104*$I104*R$12)</f>
        <v>0</v>
      </c>
      <c r="S104" s="36"/>
      <c r="T104" s="36">
        <f t="shared" ref="T104:T110" si="674">(S104/12*5*$D104*$F104*$G104*$I104*T$11)+(S104/12*7*$E104*$F104*$H104*$I104*T$12)</f>
        <v>0</v>
      </c>
      <c r="U104" s="36">
        <v>0</v>
      </c>
      <c r="V104" s="36">
        <f t="shared" ref="V104:V110" si="675">(U104/12*5*$D104*$F104*$G104*$I104*V$11)+(U104/12*7*$E104*$F104*$H104*$I104*V$12)</f>
        <v>0</v>
      </c>
      <c r="W104" s="36">
        <v>0</v>
      </c>
      <c r="X104" s="36">
        <f t="shared" ref="X104:X110" si="676">(W104/12*5*$D104*$F104*$G104*$I104*X$11)+(W104/12*7*$E104*$F104*$H104*$I104*X$12)</f>
        <v>0</v>
      </c>
      <c r="Y104" s="36">
        <v>0</v>
      </c>
      <c r="Z104" s="36">
        <f t="shared" ref="Z104:Z110" si="677">(Y104/12*5*$D104*$F104*$G104*$I104*Z$11)+(Y104/12*7*$E104*$F104*$H104*$I104*Z$12)</f>
        <v>0</v>
      </c>
      <c r="AA104" s="36">
        <v>0</v>
      </c>
      <c r="AB104" s="36">
        <f t="shared" ref="AB104:AB110" si="678">(AA104/12*5*$D104*$F104*$G104*$I104*AB$11)+(AA104/12*7*$E104*$F104*$H104*$I104*AB$12)</f>
        <v>0</v>
      </c>
      <c r="AC104" s="36">
        <v>0</v>
      </c>
      <c r="AD104" s="36">
        <f t="shared" ref="AD104:AD110" si="679">(AC104/12*5*$D104*$F104*$G104*$I104*AD$11)+(AC104/12*7*$E104*$F104*$H104*$I104*AD$12)</f>
        <v>0</v>
      </c>
      <c r="AE104" s="36">
        <v>0</v>
      </c>
      <c r="AF104" s="36">
        <f t="shared" ref="AF104:AF110" si="680">(AE104/12*5*$D104*$F104*$G104*$I104*AF$11)+(AE104/12*7*$E104*$F104*$H104*$I104*AF$12)</f>
        <v>0</v>
      </c>
      <c r="AG104" s="36"/>
      <c r="AH104" s="36">
        <f t="shared" ref="AH104:AH110" si="681">(AG104/12*5*$D104*$F104*$G104*$I104*AH$11)+(AG104/12*7*$E104*$F104*$H104*$I104*AH$12)</f>
        <v>0</v>
      </c>
      <c r="AI104" s="36"/>
      <c r="AJ104" s="36">
        <f t="shared" ref="AJ104:AJ110" si="682">(AI104/12*5*$D104*$F104*$G104*$I104*AJ$11)+(AI104/12*7*$E104*$F104*$H104*$I104*AJ$12)</f>
        <v>0</v>
      </c>
      <c r="AK104" s="39">
        <v>0</v>
      </c>
      <c r="AL104" s="36">
        <f t="shared" ref="AL104:AL110" si="683">(AK104/12*5*$D104*$F104*$G104*$I104*AL$11)+(AK104/12*7*$E104*$F104*$H104*$I104*AL$12)</f>
        <v>0</v>
      </c>
      <c r="AM104" s="40">
        <v>12</v>
      </c>
      <c r="AN104" s="36">
        <f t="shared" ref="AN104:AN110" si="684">(AM104/12*5*$D104*$F104*$G104*$J104*AN$11)+(AM104/12*7*$E104*$F104*$H104*$J104*AN$12)</f>
        <v>378971.51308800001</v>
      </c>
      <c r="AO104" s="36"/>
      <c r="AP104" s="36">
        <f t="shared" ref="AP104:AP110" si="685">(AO104/12*5*$D104*$F104*$G104*$J104*AP$11)+(AO104/12*7*$E104*$F104*$H104*$J104*AP$12)</f>
        <v>0</v>
      </c>
      <c r="AQ104" s="36">
        <v>30</v>
      </c>
      <c r="AR104" s="36">
        <f t="shared" ref="AR104:AR110" si="686">(AQ104/12*5*$D104*$F104*$G104*$J104*AR$11)+(AQ104/12*7*$E104*$F104*$H104*$J104*AR$12)</f>
        <v>947428.78272000002</v>
      </c>
      <c r="AS104" s="36">
        <v>0</v>
      </c>
      <c r="AT104" s="36">
        <f t="shared" ref="AT104:AT110" si="687">(AS104/12*5*$D104*$F104*$G104*$J104*AT$11)+(AS104/12*7*$E104*$F104*$H104*$J104*AT$12)</f>
        <v>0</v>
      </c>
      <c r="AU104" s="36"/>
      <c r="AV104" s="36">
        <f t="shared" ref="AV104:AV110" si="688">(AU104/12*5*$D104*$F104*$G104*$I104*AV$11)+(AU104/12*7*$E104*$F104*$H104*$I104*AV$12)</f>
        <v>0</v>
      </c>
      <c r="AW104" s="36"/>
      <c r="AX104" s="36">
        <f t="shared" ref="AX104:AX110" si="689">(AW104/12*5*$D104*$F104*$G104*$I104*AX$11)+(AW104/12*7*$E104*$F104*$H104*$I104*AX$12)</f>
        <v>0</v>
      </c>
      <c r="AY104" s="36"/>
      <c r="AZ104" s="36">
        <f t="shared" ref="AZ104:AZ110" si="690">(AY104/12*5*$D104*$F104*$G104*$J104*AZ$11)+(AY104/12*7*$E104*$F104*$H104*$J104*AZ$12)</f>
        <v>0</v>
      </c>
      <c r="BA104" s="36">
        <v>0</v>
      </c>
      <c r="BB104" s="36">
        <f t="shared" ref="BB104:BB110" si="691">(BA104/12*5*$D104*$F104*$G104*$I104*BB$11)+(BA104/12*7*$E104*$F104*$H104*$I104*BB$12)</f>
        <v>0</v>
      </c>
      <c r="BC104" s="36">
        <v>0</v>
      </c>
      <c r="BD104" s="36">
        <f t="shared" ref="BD104:BD110" si="692">(BC104/12*5*$D104*$F104*$G104*$I104*BD$11)+(BC104/12*7*$E104*$F104*$H104*$I104*BD$12)</f>
        <v>0</v>
      </c>
      <c r="BE104" s="36">
        <v>0</v>
      </c>
      <c r="BF104" s="36">
        <f t="shared" ref="BF104:BF110" si="693">(BE104/12*5*$D104*$F104*$G104*$I104*BF$11)+(BE104/12*7*$E104*$F104*$H104*$I104*BF$12)</f>
        <v>0</v>
      </c>
      <c r="BG104" s="36">
        <v>0</v>
      </c>
      <c r="BH104" s="36">
        <f t="shared" ref="BH104:BH110" si="694">(BG104/12*5*$D104*$F104*$G104*$J104*BH$11)+(BG104/12*7*$E104*$F104*$H104*$J104*BH$12)</f>
        <v>0</v>
      </c>
      <c r="BI104" s="36">
        <v>3</v>
      </c>
      <c r="BJ104" s="36">
        <f t="shared" ref="BJ104:BJ110" si="695">(BI104/12*5*$D104*$F104*$G104*$I104*BJ$11)+(BI104/12*7*$E104*$F104*$H104*$I104*BJ$12)</f>
        <v>82515.340215000004</v>
      </c>
      <c r="BK104" s="36">
        <v>0</v>
      </c>
      <c r="BL104" s="36">
        <f t="shared" ref="BL104:BL110" si="696">(BK104/12*5*$D104*$F104*$G104*$I104*BL$11)+(BK104/12*7*$E104*$F104*$H104*$I104*BL$12)</f>
        <v>0</v>
      </c>
      <c r="BM104" s="46"/>
      <c r="BN104" s="36">
        <f t="shared" ref="BN104:BN110" si="697">(BM104/12*5*$D104*$F104*$G104*$J104*BN$11)+(BM104/12*7*$E104*$F104*$H104*$J104*BN$12)</f>
        <v>0</v>
      </c>
      <c r="BO104" s="36"/>
      <c r="BP104" s="36">
        <f t="shared" ref="BP104:BP110" si="698">(BO104/12*5*$D104*$F104*$G104*$J104*BP$11)+(BO104/12*7*$E104*$F104*$H104*$J104*BP$12)</f>
        <v>0</v>
      </c>
      <c r="BQ104" s="36">
        <v>0</v>
      </c>
      <c r="BR104" s="36">
        <f t="shared" ref="BR104:BR110" si="699">(BQ104/12*5*$D104*$F104*$G104*$I104*BR$11)+(BQ104/12*7*$E104*$F104*$H104*$I104*BR$12)</f>
        <v>0</v>
      </c>
      <c r="BS104" s="36">
        <v>0</v>
      </c>
      <c r="BT104" s="36">
        <f t="shared" ref="BT104:BT110" si="700">(BS104/12*5*$D104*$F104*$G104*$I104*BT$11)+(BS104/12*7*$E104*$F104*$H104*$I104*BT$12)</f>
        <v>0</v>
      </c>
      <c r="BU104" s="36">
        <v>0</v>
      </c>
      <c r="BV104" s="36">
        <f t="shared" ref="BV104:BV110" si="701">(BU104/12*5*$D104*$F104*$G104*$J104*BV$11)+(BU104/12*7*$E104*$F104*$H104*$J104*BV$12)</f>
        <v>0</v>
      </c>
      <c r="BW104" s="36"/>
      <c r="BX104" s="36">
        <f t="shared" ref="BX104:BX110" si="702">(BW104/12*5*$D104*$F104*$G104*$J104*BX$11)+(BW104/12*7*$E104*$F104*$H104*$J104*BX$12)</f>
        <v>0</v>
      </c>
      <c r="BY104" s="36">
        <v>0</v>
      </c>
      <c r="BZ104" s="36">
        <f t="shared" ref="BZ104:BZ110" si="703">(BY104/12*5*$D104*$F104*$G104*$I104*BZ$11)+(BY104/12*7*$E104*$F104*$H104*$I104*BZ$12)</f>
        <v>0</v>
      </c>
      <c r="CA104" s="36"/>
      <c r="CB104" s="36">
        <f t="shared" ref="CB104:CB110" si="704">(CA104/12*5*$D104*$F104*$G104*$J104*CB$11)+(CA104/12*7*$E104*$F104*$H104*$J104*CB$12)</f>
        <v>0</v>
      </c>
      <c r="CC104" s="36">
        <v>0</v>
      </c>
      <c r="CD104" s="36">
        <f t="shared" ref="CD104:CD110" si="705">(CC104/12*5*$D104*$F104*$G104*$I104*CD$11)+(CC104/12*7*$E104*$F104*$H104*$I104*CD$12)</f>
        <v>0</v>
      </c>
      <c r="CE104" s="36"/>
      <c r="CF104" s="36">
        <f t="shared" ref="CF104:CF110" si="706">(CE104/12*5*$D104*$F104*$G104*$I104*CF$11)+(CE104/12*7*$E104*$F104*$H104*$I104*CF$12)</f>
        <v>0</v>
      </c>
      <c r="CG104" s="36"/>
      <c r="CH104" s="36">
        <f t="shared" ref="CH104:CH110" si="707">(CG104/12*5*$D104*$F104*$G104*$I104*CH$11)+(CG104/12*7*$E104*$F104*$H104*$I104*CH$12)</f>
        <v>0</v>
      </c>
      <c r="CI104" s="36"/>
      <c r="CJ104" s="36">
        <f t="shared" ref="CJ104:CJ110" si="708">(CI104/12*5*$D104*$F104*$G104*$I104*CJ$11)+(CI104/12*7*$E104*$F104*$H104*$I104*CJ$12)</f>
        <v>0</v>
      </c>
      <c r="CK104" s="36">
        <v>3</v>
      </c>
      <c r="CL104" s="36">
        <f t="shared" ref="CL104:CN110" si="709">(CK104/12*5*$D104*$F104*$G104*$J104*CL$11)+(CK104/12*7*$E104*$F104*$H104*$J104*CL$12)</f>
        <v>93919.013537999999</v>
      </c>
      <c r="CM104" s="36"/>
      <c r="CN104" s="36">
        <f t="shared" si="709"/>
        <v>0</v>
      </c>
      <c r="CO104" s="41"/>
      <c r="CP104" s="36">
        <f t="shared" ref="CP104:CP110" si="710">(CO104/12*5*$D104*$F104*$G104*$I104*CP$11)+(CO104/12*7*$E104*$F104*$H104*$I104*CP$12)</f>
        <v>0</v>
      </c>
      <c r="CQ104" s="36"/>
      <c r="CR104" s="36">
        <f t="shared" ref="CR104:CR110" si="711">(CQ104/12*5*$D104*$F104*$G104*$J104*CR$11)+(CQ104/12*7*$E104*$F104*$H104*$J104*CR$12)</f>
        <v>0</v>
      </c>
      <c r="CS104" s="36"/>
      <c r="CT104" s="36">
        <f t="shared" ref="CT104:CT110" si="712">(CS104/12*5*$D104*$F104*$G104*$J104*CT$11)+(CS104/12*7*$E104*$F104*$H104*$J104*CT$12)</f>
        <v>0</v>
      </c>
      <c r="CU104" s="36"/>
      <c r="CV104" s="36">
        <f t="shared" ref="CV104:CV110" si="713">(CU104/12*5*$D104*$F104*$G104*$J104*CV$11)+(CU104/12*7*$E104*$F104*$H104*$J104*CV$12)</f>
        <v>0</v>
      </c>
      <c r="CW104" s="36"/>
      <c r="CX104" s="36">
        <f t="shared" ref="CX104:CX110" si="714">(CW104/12*5*$D104*$F104*$G104*$J104*CX$11)+(CW104/12*7*$E104*$F104*$H104*$J104*CX$12)</f>
        <v>0</v>
      </c>
      <c r="CY104" s="36">
        <v>4</v>
      </c>
      <c r="CZ104" s="36">
        <f t="shared" ref="CZ104:CZ110" si="715">(CY104/12*5*$D104*$F104*$G104*$J104*CZ$11)+(CY104/12*7*$E104*$F104*$H104*$J104*CZ$12)</f>
        <v>140965.68175199997</v>
      </c>
      <c r="DA104" s="36"/>
      <c r="DB104" s="36">
        <f t="shared" ref="DB104:DB110" si="716">(DA104/12*5*$D104*$F104*$G104*$I104*DB$11)+(DA104/12*7*$E104*$F104*$H104*$I104*DB$12)</f>
        <v>0</v>
      </c>
      <c r="DC104" s="36">
        <v>2</v>
      </c>
      <c r="DD104" s="36">
        <f t="shared" ref="DD104:DD110" si="717">(DC104/12*5*$D104*$F104*$G104*$I104*DD$11)+(DC104/12*7*$E104*$F104*$H104*$I104*DD$12)</f>
        <v>59872.458753333325</v>
      </c>
      <c r="DE104" s="36"/>
      <c r="DF104" s="36">
        <f t="shared" ref="DF104:DF110" si="718">(DE104/12*5*$D104*$F104*$G104*$J104*DF$11)+(DE104/12*7*$E104*$F104*$H104*$J104*DF$12)</f>
        <v>0</v>
      </c>
      <c r="DG104" s="36">
        <v>3</v>
      </c>
      <c r="DH104" s="36">
        <f t="shared" ref="DH104:DH110" si="719">(DG104/12*5*$D104*$F104*$G104*$J104*DH$11)+(DG104/12*7*$E104*$F104*$H104*$J104*DH$12)</f>
        <v>113498.24724</v>
      </c>
      <c r="DI104" s="36"/>
      <c r="DJ104" s="36">
        <f t="shared" si="308"/>
        <v>0</v>
      </c>
      <c r="DK104" s="36"/>
      <c r="DL104" s="36">
        <f t="shared" si="539"/>
        <v>0</v>
      </c>
      <c r="DM104" s="36"/>
      <c r="DN104" s="36">
        <f t="shared" si="540"/>
        <v>0</v>
      </c>
      <c r="DO104" s="36">
        <f t="shared" ref="DO104:DP119" si="720">SUM(M104,O104,Q104,S104,U104,W104,Y104,AA104,AC104,AE104,AG104,AI104,AK104,AM104,AO104,AQ104,AS104,AU104,AW104,AY104,BA104,BC104,BE104,BG104,BI104,BK104,BM104,BO104,BQ104,BS104,BU104,BW104,BY104,CA104,CC104,CE104,CG104,CI104,CK104,CM104,CO104,CQ104,CS104,CU104,CW104,CY104,DA104,DC104,DE104,DG104,DI104,DK104,DM104)</f>
        <v>81</v>
      </c>
      <c r="DP104" s="36">
        <f t="shared" si="720"/>
        <v>2472847.5049063335</v>
      </c>
      <c r="DQ104" s="47">
        <f t="shared" si="543"/>
        <v>81</v>
      </c>
      <c r="DR104" s="80">
        <f t="shared" si="542"/>
        <v>1</v>
      </c>
    </row>
    <row r="105" spans="1:122" ht="15.75" customHeight="1" x14ac:dyDescent="0.25">
      <c r="A105" s="43"/>
      <c r="B105" s="44">
        <v>78</v>
      </c>
      <c r="C105" s="31" t="s">
        <v>230</v>
      </c>
      <c r="D105" s="32">
        <f t="shared" si="544"/>
        <v>19063</v>
      </c>
      <c r="E105" s="33">
        <v>18530</v>
      </c>
      <c r="F105" s="45">
        <v>1.55</v>
      </c>
      <c r="G105" s="35">
        <v>1</v>
      </c>
      <c r="H105" s="35">
        <v>1</v>
      </c>
      <c r="I105" s="32">
        <v>1.4</v>
      </c>
      <c r="J105" s="32">
        <v>1.68</v>
      </c>
      <c r="K105" s="32">
        <v>2.23</v>
      </c>
      <c r="L105" s="32">
        <v>2.57</v>
      </c>
      <c r="M105" s="36">
        <v>0</v>
      </c>
      <c r="N105" s="36">
        <f t="shared" si="209"/>
        <v>0</v>
      </c>
      <c r="O105" s="36">
        <v>2</v>
      </c>
      <c r="P105" s="36">
        <f t="shared" si="209"/>
        <v>86419.942583333323</v>
      </c>
      <c r="Q105" s="36"/>
      <c r="R105" s="36">
        <f t="shared" si="673"/>
        <v>0</v>
      </c>
      <c r="S105" s="36"/>
      <c r="T105" s="36">
        <f t="shared" si="674"/>
        <v>0</v>
      </c>
      <c r="U105" s="36"/>
      <c r="V105" s="36">
        <f t="shared" si="675"/>
        <v>0</v>
      </c>
      <c r="W105" s="36">
        <v>0</v>
      </c>
      <c r="X105" s="36">
        <f t="shared" si="676"/>
        <v>0</v>
      </c>
      <c r="Y105" s="36"/>
      <c r="Z105" s="36">
        <f t="shared" si="677"/>
        <v>0</v>
      </c>
      <c r="AA105" s="36"/>
      <c r="AB105" s="36">
        <f t="shared" si="678"/>
        <v>0</v>
      </c>
      <c r="AC105" s="36">
        <v>0</v>
      </c>
      <c r="AD105" s="36">
        <f t="shared" si="679"/>
        <v>0</v>
      </c>
      <c r="AE105" s="36">
        <v>32</v>
      </c>
      <c r="AF105" s="36">
        <f t="shared" si="680"/>
        <v>1382719.0813333332</v>
      </c>
      <c r="AG105" s="36"/>
      <c r="AH105" s="36">
        <f t="shared" si="681"/>
        <v>0</v>
      </c>
      <c r="AI105" s="36"/>
      <c r="AJ105" s="36">
        <f t="shared" si="682"/>
        <v>0</v>
      </c>
      <c r="AK105" s="39">
        <v>0</v>
      </c>
      <c r="AL105" s="36">
        <f t="shared" si="683"/>
        <v>0</v>
      </c>
      <c r="AM105" s="40">
        <v>9</v>
      </c>
      <c r="AN105" s="36">
        <f t="shared" si="684"/>
        <v>449545.28976000001</v>
      </c>
      <c r="AO105" s="36"/>
      <c r="AP105" s="36">
        <f t="shared" si="685"/>
        <v>0</v>
      </c>
      <c r="AQ105" s="36">
        <v>1</v>
      </c>
      <c r="AR105" s="36">
        <f t="shared" si="686"/>
        <v>49949.476639999993</v>
      </c>
      <c r="AS105" s="36"/>
      <c r="AT105" s="36">
        <f t="shared" si="687"/>
        <v>0</v>
      </c>
      <c r="AU105" s="36"/>
      <c r="AV105" s="36">
        <f t="shared" si="688"/>
        <v>0</v>
      </c>
      <c r="AW105" s="36"/>
      <c r="AX105" s="36">
        <f t="shared" si="689"/>
        <v>0</v>
      </c>
      <c r="AY105" s="36"/>
      <c r="AZ105" s="36">
        <f t="shared" si="690"/>
        <v>0</v>
      </c>
      <c r="BA105" s="36"/>
      <c r="BB105" s="36">
        <f t="shared" si="691"/>
        <v>0</v>
      </c>
      <c r="BC105" s="36"/>
      <c r="BD105" s="36">
        <f t="shared" si="692"/>
        <v>0</v>
      </c>
      <c r="BE105" s="36"/>
      <c r="BF105" s="36">
        <f t="shared" si="693"/>
        <v>0</v>
      </c>
      <c r="BG105" s="36"/>
      <c r="BH105" s="36">
        <f t="shared" si="694"/>
        <v>0</v>
      </c>
      <c r="BI105" s="36">
        <v>3</v>
      </c>
      <c r="BJ105" s="36">
        <f t="shared" si="695"/>
        <v>130508.95646249998</v>
      </c>
      <c r="BK105" s="36"/>
      <c r="BL105" s="36">
        <f t="shared" si="696"/>
        <v>0</v>
      </c>
      <c r="BM105" s="46"/>
      <c r="BN105" s="36">
        <f t="shared" si="697"/>
        <v>0</v>
      </c>
      <c r="BO105" s="36"/>
      <c r="BP105" s="36">
        <f t="shared" si="698"/>
        <v>0</v>
      </c>
      <c r="BQ105" s="36"/>
      <c r="BR105" s="36">
        <f t="shared" si="699"/>
        <v>0</v>
      </c>
      <c r="BS105" s="36"/>
      <c r="BT105" s="36">
        <f t="shared" si="700"/>
        <v>0</v>
      </c>
      <c r="BU105" s="36"/>
      <c r="BV105" s="36">
        <f t="shared" si="701"/>
        <v>0</v>
      </c>
      <c r="BW105" s="36"/>
      <c r="BX105" s="36">
        <f t="shared" si="702"/>
        <v>0</v>
      </c>
      <c r="BY105" s="36"/>
      <c r="BZ105" s="36">
        <f t="shared" si="703"/>
        <v>0</v>
      </c>
      <c r="CA105" s="36"/>
      <c r="CB105" s="36">
        <f t="shared" si="704"/>
        <v>0</v>
      </c>
      <c r="CC105" s="36"/>
      <c r="CD105" s="36">
        <f t="shared" si="705"/>
        <v>0</v>
      </c>
      <c r="CE105" s="36"/>
      <c r="CF105" s="36">
        <f t="shared" si="706"/>
        <v>0</v>
      </c>
      <c r="CG105" s="36"/>
      <c r="CH105" s="36">
        <f t="shared" si="707"/>
        <v>0</v>
      </c>
      <c r="CI105" s="36"/>
      <c r="CJ105" s="36">
        <f t="shared" si="708"/>
        <v>0</v>
      </c>
      <c r="CK105" s="36"/>
      <c r="CL105" s="36">
        <f t="shared" si="709"/>
        <v>0</v>
      </c>
      <c r="CM105" s="36"/>
      <c r="CN105" s="36">
        <f t="shared" si="709"/>
        <v>0</v>
      </c>
      <c r="CO105" s="41"/>
      <c r="CP105" s="36">
        <f t="shared" si="710"/>
        <v>0</v>
      </c>
      <c r="CQ105" s="36"/>
      <c r="CR105" s="36">
        <f t="shared" si="711"/>
        <v>0</v>
      </c>
      <c r="CS105" s="36"/>
      <c r="CT105" s="36">
        <f t="shared" si="712"/>
        <v>0</v>
      </c>
      <c r="CU105" s="36"/>
      <c r="CV105" s="36">
        <f t="shared" si="713"/>
        <v>0</v>
      </c>
      <c r="CW105" s="36"/>
      <c r="CX105" s="36">
        <f t="shared" si="714"/>
        <v>0</v>
      </c>
      <c r="CY105" s="36"/>
      <c r="CZ105" s="36">
        <f t="shared" si="715"/>
        <v>0</v>
      </c>
      <c r="DA105" s="36"/>
      <c r="DB105" s="36">
        <f t="shared" si="716"/>
        <v>0</v>
      </c>
      <c r="DC105" s="36"/>
      <c r="DD105" s="36">
        <f t="shared" si="717"/>
        <v>0</v>
      </c>
      <c r="DE105" s="36"/>
      <c r="DF105" s="36">
        <f t="shared" si="718"/>
        <v>0</v>
      </c>
      <c r="DG105" s="36"/>
      <c r="DH105" s="36">
        <f t="shared" si="719"/>
        <v>0</v>
      </c>
      <c r="DI105" s="36"/>
      <c r="DJ105" s="36">
        <f t="shared" si="308"/>
        <v>0</v>
      </c>
      <c r="DK105" s="36">
        <v>1</v>
      </c>
      <c r="DL105" s="36">
        <f t="shared" si="539"/>
        <v>88523.063183333317</v>
      </c>
      <c r="DM105" s="36"/>
      <c r="DN105" s="36">
        <f t="shared" si="540"/>
        <v>0</v>
      </c>
      <c r="DO105" s="36">
        <f t="shared" si="720"/>
        <v>48</v>
      </c>
      <c r="DP105" s="36">
        <f t="shared" si="720"/>
        <v>2187665.8099624999</v>
      </c>
      <c r="DQ105" s="47">
        <f t="shared" si="543"/>
        <v>48</v>
      </c>
      <c r="DR105" s="80">
        <f t="shared" si="542"/>
        <v>1</v>
      </c>
    </row>
    <row r="106" spans="1:122" ht="15.75" customHeight="1" x14ac:dyDescent="0.25">
      <c r="A106" s="43"/>
      <c r="B106" s="44">
        <v>79</v>
      </c>
      <c r="C106" s="31" t="s">
        <v>231</v>
      </c>
      <c r="D106" s="32">
        <f t="shared" si="544"/>
        <v>19063</v>
      </c>
      <c r="E106" s="33">
        <v>18530</v>
      </c>
      <c r="F106" s="45">
        <v>0.84</v>
      </c>
      <c r="G106" s="35">
        <v>1</v>
      </c>
      <c r="H106" s="35">
        <v>1</v>
      </c>
      <c r="I106" s="32">
        <v>1.4</v>
      </c>
      <c r="J106" s="32">
        <v>1.68</v>
      </c>
      <c r="K106" s="32">
        <v>2.23</v>
      </c>
      <c r="L106" s="32">
        <v>2.57</v>
      </c>
      <c r="M106" s="36">
        <v>35</v>
      </c>
      <c r="N106" s="36">
        <f t="shared" si="209"/>
        <v>819595.5845</v>
      </c>
      <c r="O106" s="36">
        <v>13</v>
      </c>
      <c r="P106" s="36">
        <f t="shared" si="209"/>
        <v>304421.21709999995</v>
      </c>
      <c r="Q106" s="36">
        <v>0</v>
      </c>
      <c r="R106" s="36">
        <f t="shared" si="673"/>
        <v>0</v>
      </c>
      <c r="S106" s="36"/>
      <c r="T106" s="36">
        <f t="shared" si="674"/>
        <v>0</v>
      </c>
      <c r="U106" s="36">
        <v>0</v>
      </c>
      <c r="V106" s="36">
        <f t="shared" si="675"/>
        <v>0</v>
      </c>
      <c r="W106" s="36">
        <v>42</v>
      </c>
      <c r="X106" s="36">
        <f t="shared" si="676"/>
        <v>983514.7013999999</v>
      </c>
      <c r="Y106" s="36">
        <v>0</v>
      </c>
      <c r="Z106" s="36">
        <f t="shared" si="677"/>
        <v>0</v>
      </c>
      <c r="AA106" s="36">
        <v>0</v>
      </c>
      <c r="AB106" s="36">
        <f t="shared" si="678"/>
        <v>0</v>
      </c>
      <c r="AC106" s="36">
        <v>0</v>
      </c>
      <c r="AD106" s="36">
        <f t="shared" si="679"/>
        <v>0</v>
      </c>
      <c r="AE106" s="36">
        <v>4</v>
      </c>
      <c r="AF106" s="36">
        <f t="shared" si="680"/>
        <v>93668.066800000001</v>
      </c>
      <c r="AG106" s="36">
        <v>3</v>
      </c>
      <c r="AH106" s="36">
        <f t="shared" si="681"/>
        <v>59821.841099999991</v>
      </c>
      <c r="AI106" s="36"/>
      <c r="AJ106" s="36">
        <f t="shared" si="682"/>
        <v>0</v>
      </c>
      <c r="AK106" s="39">
        <v>0</v>
      </c>
      <c r="AL106" s="36">
        <f t="shared" si="683"/>
        <v>0</v>
      </c>
      <c r="AM106" s="40">
        <v>6</v>
      </c>
      <c r="AN106" s="36">
        <f t="shared" si="684"/>
        <v>162416.36275199999</v>
      </c>
      <c r="AO106" s="36">
        <v>33</v>
      </c>
      <c r="AP106" s="36">
        <f t="shared" si="685"/>
        <v>789648.30251999991</v>
      </c>
      <c r="AQ106" s="36"/>
      <c r="AR106" s="36">
        <f t="shared" si="686"/>
        <v>0</v>
      </c>
      <c r="AS106" s="36">
        <v>0</v>
      </c>
      <c r="AT106" s="36">
        <f t="shared" si="687"/>
        <v>0</v>
      </c>
      <c r="AU106" s="36"/>
      <c r="AV106" s="36">
        <f t="shared" si="688"/>
        <v>0</v>
      </c>
      <c r="AW106" s="36"/>
      <c r="AX106" s="36">
        <f t="shared" si="689"/>
        <v>0</v>
      </c>
      <c r="AY106" s="36"/>
      <c r="AZ106" s="36">
        <f t="shared" si="690"/>
        <v>0</v>
      </c>
      <c r="BA106" s="36">
        <v>0</v>
      </c>
      <c r="BB106" s="36">
        <f t="shared" si="691"/>
        <v>0</v>
      </c>
      <c r="BC106" s="36">
        <v>0</v>
      </c>
      <c r="BD106" s="36">
        <f t="shared" si="692"/>
        <v>0</v>
      </c>
      <c r="BE106" s="36">
        <v>0</v>
      </c>
      <c r="BF106" s="36">
        <f t="shared" si="693"/>
        <v>0</v>
      </c>
      <c r="BG106" s="36">
        <v>0</v>
      </c>
      <c r="BH106" s="36">
        <f t="shared" si="694"/>
        <v>0</v>
      </c>
      <c r="BI106" s="36">
        <v>3</v>
      </c>
      <c r="BJ106" s="36">
        <f t="shared" si="695"/>
        <v>70727.434469999993</v>
      </c>
      <c r="BK106" s="36">
        <v>0</v>
      </c>
      <c r="BL106" s="36">
        <f t="shared" si="696"/>
        <v>0</v>
      </c>
      <c r="BM106" s="46"/>
      <c r="BN106" s="36">
        <f t="shared" si="697"/>
        <v>0</v>
      </c>
      <c r="BO106" s="36"/>
      <c r="BP106" s="36">
        <f t="shared" si="698"/>
        <v>0</v>
      </c>
      <c r="BQ106" s="36"/>
      <c r="BR106" s="36">
        <f t="shared" si="699"/>
        <v>0</v>
      </c>
      <c r="BS106" s="36">
        <v>3</v>
      </c>
      <c r="BT106" s="36">
        <f t="shared" si="700"/>
        <v>49882.641899999995</v>
      </c>
      <c r="BU106" s="36">
        <v>0</v>
      </c>
      <c r="BV106" s="36">
        <f t="shared" si="701"/>
        <v>0</v>
      </c>
      <c r="BW106" s="36"/>
      <c r="BX106" s="36">
        <f t="shared" si="702"/>
        <v>0</v>
      </c>
      <c r="BY106" s="36">
        <v>0</v>
      </c>
      <c r="BZ106" s="36">
        <f t="shared" si="703"/>
        <v>0</v>
      </c>
      <c r="CA106" s="36"/>
      <c r="CB106" s="36">
        <f t="shared" si="704"/>
        <v>0</v>
      </c>
      <c r="CC106" s="36">
        <v>0</v>
      </c>
      <c r="CD106" s="36">
        <f t="shared" si="705"/>
        <v>0</v>
      </c>
      <c r="CE106" s="36"/>
      <c r="CF106" s="36">
        <f t="shared" si="706"/>
        <v>0</v>
      </c>
      <c r="CG106" s="36"/>
      <c r="CH106" s="36">
        <f t="shared" si="707"/>
        <v>0</v>
      </c>
      <c r="CI106" s="36"/>
      <c r="CJ106" s="36">
        <f t="shared" si="708"/>
        <v>0</v>
      </c>
      <c r="CK106" s="36">
        <v>5</v>
      </c>
      <c r="CL106" s="36">
        <f t="shared" si="709"/>
        <v>134170.01934</v>
      </c>
      <c r="CM106" s="36"/>
      <c r="CN106" s="36">
        <f t="shared" si="709"/>
        <v>0</v>
      </c>
      <c r="CO106" s="41">
        <v>10</v>
      </c>
      <c r="CP106" s="36">
        <f t="shared" si="710"/>
        <v>249192.68499999994</v>
      </c>
      <c r="CQ106" s="36"/>
      <c r="CR106" s="36">
        <f t="shared" si="711"/>
        <v>0</v>
      </c>
      <c r="CS106" s="36"/>
      <c r="CT106" s="36">
        <f t="shared" si="712"/>
        <v>0</v>
      </c>
      <c r="CU106" s="36"/>
      <c r="CV106" s="36">
        <f t="shared" si="713"/>
        <v>0</v>
      </c>
      <c r="CW106" s="36">
        <v>4</v>
      </c>
      <c r="CX106" s="36">
        <f t="shared" si="714"/>
        <v>120603.54633599997</v>
      </c>
      <c r="CY106" s="36">
        <v>9</v>
      </c>
      <c r="CZ106" s="36">
        <f t="shared" si="715"/>
        <v>271862.38623599999</v>
      </c>
      <c r="DA106" s="36">
        <v>4</v>
      </c>
      <c r="DB106" s="36">
        <f t="shared" si="716"/>
        <v>99677.073999999979</v>
      </c>
      <c r="DC106" s="36"/>
      <c r="DD106" s="36">
        <f t="shared" si="717"/>
        <v>0</v>
      </c>
      <c r="DE106" s="36"/>
      <c r="DF106" s="36">
        <f t="shared" si="718"/>
        <v>0</v>
      </c>
      <c r="DG106" s="36">
        <v>4</v>
      </c>
      <c r="DH106" s="36">
        <f t="shared" si="719"/>
        <v>129712.28255999996</v>
      </c>
      <c r="DI106" s="36">
        <v>2</v>
      </c>
      <c r="DJ106" s="36">
        <f t="shared" si="308"/>
        <v>88766.967449999982</v>
      </c>
      <c r="DK106" s="36"/>
      <c r="DL106" s="36">
        <f t="shared" si="539"/>
        <v>0</v>
      </c>
      <c r="DM106" s="36"/>
      <c r="DN106" s="36">
        <f t="shared" si="540"/>
        <v>0</v>
      </c>
      <c r="DO106" s="36">
        <f t="shared" si="720"/>
        <v>180</v>
      </c>
      <c r="DP106" s="36">
        <f t="shared" si="720"/>
        <v>4427681.1134639997</v>
      </c>
      <c r="DQ106" s="47">
        <f t="shared" si="543"/>
        <v>180</v>
      </c>
      <c r="DR106" s="80">
        <f t="shared" si="542"/>
        <v>1</v>
      </c>
    </row>
    <row r="107" spans="1:122" ht="30" customHeight="1" x14ac:dyDescent="0.25">
      <c r="A107" s="43"/>
      <c r="B107" s="44">
        <v>80</v>
      </c>
      <c r="C107" s="31" t="s">
        <v>232</v>
      </c>
      <c r="D107" s="32">
        <f t="shared" si="544"/>
        <v>19063</v>
      </c>
      <c r="E107" s="33">
        <v>18530</v>
      </c>
      <c r="F107" s="45">
        <v>1.33</v>
      </c>
      <c r="G107" s="35">
        <v>1</v>
      </c>
      <c r="H107" s="35">
        <v>1</v>
      </c>
      <c r="I107" s="32">
        <v>1.4</v>
      </c>
      <c r="J107" s="32">
        <v>1.68</v>
      </c>
      <c r="K107" s="32">
        <v>2.23</v>
      </c>
      <c r="L107" s="32">
        <v>2.57</v>
      </c>
      <c r="M107" s="36">
        <v>320</v>
      </c>
      <c r="N107" s="36">
        <f t="shared" si="209"/>
        <v>11864621.794666668</v>
      </c>
      <c r="O107" s="36">
        <v>21</v>
      </c>
      <c r="P107" s="36">
        <f t="shared" si="209"/>
        <v>778615.80527500005</v>
      </c>
      <c r="Q107" s="36"/>
      <c r="R107" s="36">
        <f t="shared" si="673"/>
        <v>0</v>
      </c>
      <c r="S107" s="36"/>
      <c r="T107" s="36">
        <f t="shared" si="674"/>
        <v>0</v>
      </c>
      <c r="U107" s="36"/>
      <c r="V107" s="36">
        <f t="shared" si="675"/>
        <v>0</v>
      </c>
      <c r="W107" s="36">
        <v>0</v>
      </c>
      <c r="X107" s="36">
        <f t="shared" si="676"/>
        <v>0</v>
      </c>
      <c r="Y107" s="36"/>
      <c r="Z107" s="36">
        <f t="shared" si="677"/>
        <v>0</v>
      </c>
      <c r="AA107" s="36"/>
      <c r="AB107" s="36">
        <f t="shared" si="678"/>
        <v>0</v>
      </c>
      <c r="AC107" s="36">
        <v>0</v>
      </c>
      <c r="AD107" s="36">
        <f t="shared" si="679"/>
        <v>0</v>
      </c>
      <c r="AE107" s="36">
        <v>8</v>
      </c>
      <c r="AF107" s="36">
        <f t="shared" si="680"/>
        <v>296615.54486666666</v>
      </c>
      <c r="AG107" s="36"/>
      <c r="AH107" s="36">
        <f t="shared" si="681"/>
        <v>0</v>
      </c>
      <c r="AI107" s="36"/>
      <c r="AJ107" s="36">
        <f t="shared" si="682"/>
        <v>0</v>
      </c>
      <c r="AK107" s="39">
        <v>0</v>
      </c>
      <c r="AL107" s="36">
        <f t="shared" si="683"/>
        <v>0</v>
      </c>
      <c r="AM107" s="40">
        <v>12</v>
      </c>
      <c r="AN107" s="36">
        <f t="shared" si="684"/>
        <v>514318.48204800003</v>
      </c>
      <c r="AO107" s="36">
        <v>6</v>
      </c>
      <c r="AP107" s="36">
        <f t="shared" si="685"/>
        <v>227322.99618000002</v>
      </c>
      <c r="AQ107" s="36">
        <v>8</v>
      </c>
      <c r="AR107" s="36">
        <f t="shared" si="686"/>
        <v>342878.98803200002</v>
      </c>
      <c r="AS107" s="36"/>
      <c r="AT107" s="36">
        <f t="shared" si="687"/>
        <v>0</v>
      </c>
      <c r="AU107" s="36"/>
      <c r="AV107" s="36">
        <f t="shared" si="688"/>
        <v>0</v>
      </c>
      <c r="AW107" s="36"/>
      <c r="AX107" s="36">
        <f t="shared" si="689"/>
        <v>0</v>
      </c>
      <c r="AY107" s="36"/>
      <c r="AZ107" s="36">
        <f t="shared" si="690"/>
        <v>0</v>
      </c>
      <c r="BA107" s="36"/>
      <c r="BB107" s="36">
        <f t="shared" si="691"/>
        <v>0</v>
      </c>
      <c r="BC107" s="36"/>
      <c r="BD107" s="36">
        <f t="shared" si="692"/>
        <v>0</v>
      </c>
      <c r="BE107" s="36"/>
      <c r="BF107" s="36">
        <f t="shared" si="693"/>
        <v>0</v>
      </c>
      <c r="BG107" s="36"/>
      <c r="BH107" s="36">
        <f t="shared" si="694"/>
        <v>0</v>
      </c>
      <c r="BI107" s="36">
        <v>0</v>
      </c>
      <c r="BJ107" s="36">
        <f t="shared" si="695"/>
        <v>0</v>
      </c>
      <c r="BK107" s="36"/>
      <c r="BL107" s="36">
        <f t="shared" si="696"/>
        <v>0</v>
      </c>
      <c r="BM107" s="46"/>
      <c r="BN107" s="36">
        <f t="shared" si="697"/>
        <v>0</v>
      </c>
      <c r="BO107" s="36"/>
      <c r="BP107" s="36">
        <f t="shared" si="698"/>
        <v>0</v>
      </c>
      <c r="BQ107" s="36">
        <v>3</v>
      </c>
      <c r="BR107" s="36">
        <f t="shared" si="699"/>
        <v>95321.715125000017</v>
      </c>
      <c r="BS107" s="36"/>
      <c r="BT107" s="36">
        <f t="shared" si="700"/>
        <v>0</v>
      </c>
      <c r="BU107" s="36"/>
      <c r="BV107" s="36">
        <f t="shared" si="701"/>
        <v>0</v>
      </c>
      <c r="BW107" s="36"/>
      <c r="BX107" s="36">
        <f t="shared" si="702"/>
        <v>0</v>
      </c>
      <c r="BY107" s="36"/>
      <c r="BZ107" s="36">
        <f t="shared" si="703"/>
        <v>0</v>
      </c>
      <c r="CA107" s="36">
        <v>6</v>
      </c>
      <c r="CB107" s="36">
        <f t="shared" si="704"/>
        <v>228772.11630000002</v>
      </c>
      <c r="CC107" s="36"/>
      <c r="CD107" s="36">
        <f t="shared" si="705"/>
        <v>0</v>
      </c>
      <c r="CE107" s="36"/>
      <c r="CF107" s="36">
        <f t="shared" si="706"/>
        <v>0</v>
      </c>
      <c r="CG107" s="36"/>
      <c r="CH107" s="36">
        <f t="shared" si="707"/>
        <v>0</v>
      </c>
      <c r="CI107" s="36"/>
      <c r="CJ107" s="36">
        <f t="shared" si="708"/>
        <v>0</v>
      </c>
      <c r="CK107" s="36">
        <v>3</v>
      </c>
      <c r="CL107" s="36">
        <f t="shared" si="709"/>
        <v>127461.518373</v>
      </c>
      <c r="CM107" s="36"/>
      <c r="CN107" s="36">
        <f t="shared" si="709"/>
        <v>0</v>
      </c>
      <c r="CO107" s="41">
        <v>1</v>
      </c>
      <c r="CP107" s="36">
        <f t="shared" si="710"/>
        <v>39455.50845833333</v>
      </c>
      <c r="CQ107" s="36">
        <v>1</v>
      </c>
      <c r="CR107" s="36">
        <f t="shared" si="711"/>
        <v>47738.903758</v>
      </c>
      <c r="CS107" s="36"/>
      <c r="CT107" s="36">
        <f t="shared" si="712"/>
        <v>0</v>
      </c>
      <c r="CU107" s="36">
        <v>3</v>
      </c>
      <c r="CV107" s="36">
        <f t="shared" si="713"/>
        <v>143482.92606900001</v>
      </c>
      <c r="CW107" s="36"/>
      <c r="CX107" s="36">
        <f t="shared" si="714"/>
        <v>0</v>
      </c>
      <c r="CY107" s="36">
        <v>4</v>
      </c>
      <c r="CZ107" s="36">
        <f t="shared" si="715"/>
        <v>191310.56809199997</v>
      </c>
      <c r="DA107" s="36"/>
      <c r="DB107" s="36">
        <f t="shared" si="716"/>
        <v>0</v>
      </c>
      <c r="DC107" s="36"/>
      <c r="DD107" s="36">
        <f t="shared" si="717"/>
        <v>0</v>
      </c>
      <c r="DE107" s="36"/>
      <c r="DF107" s="36">
        <f t="shared" si="718"/>
        <v>0</v>
      </c>
      <c r="DG107" s="36"/>
      <c r="DH107" s="36">
        <f t="shared" si="719"/>
        <v>0</v>
      </c>
      <c r="DI107" s="36"/>
      <c r="DJ107" s="36">
        <f t="shared" si="308"/>
        <v>0</v>
      </c>
      <c r="DK107" s="36"/>
      <c r="DL107" s="36">
        <f t="shared" si="539"/>
        <v>0</v>
      </c>
      <c r="DM107" s="36"/>
      <c r="DN107" s="36">
        <f t="shared" si="540"/>
        <v>0</v>
      </c>
      <c r="DO107" s="36">
        <f t="shared" si="720"/>
        <v>396</v>
      </c>
      <c r="DP107" s="36">
        <f t="shared" si="720"/>
        <v>14897916.867243668</v>
      </c>
      <c r="DQ107" s="47">
        <f t="shared" si="543"/>
        <v>396</v>
      </c>
      <c r="DR107" s="80">
        <f t="shared" si="542"/>
        <v>1</v>
      </c>
    </row>
    <row r="108" spans="1:122" x14ac:dyDescent="0.25">
      <c r="A108" s="43"/>
      <c r="B108" s="44">
        <v>81</v>
      </c>
      <c r="C108" s="31" t="s">
        <v>233</v>
      </c>
      <c r="D108" s="32">
        <f t="shared" si="544"/>
        <v>19063</v>
      </c>
      <c r="E108" s="33">
        <v>18530</v>
      </c>
      <c r="F108" s="45">
        <v>0.96</v>
      </c>
      <c r="G108" s="35">
        <v>1</v>
      </c>
      <c r="H108" s="73">
        <v>0.9</v>
      </c>
      <c r="I108" s="32">
        <v>1.4</v>
      </c>
      <c r="J108" s="32">
        <v>1.68</v>
      </c>
      <c r="K108" s="32">
        <v>2.23</v>
      </c>
      <c r="L108" s="32">
        <v>2.57</v>
      </c>
      <c r="M108" s="36">
        <v>30</v>
      </c>
      <c r="N108" s="36">
        <f t="shared" si="209"/>
        <v>754928.32799999998</v>
      </c>
      <c r="O108" s="36">
        <v>252</v>
      </c>
      <c r="P108" s="36">
        <f t="shared" si="209"/>
        <v>6341397.9551999997</v>
      </c>
      <c r="Q108" s="36">
        <v>0</v>
      </c>
      <c r="R108" s="36">
        <f t="shared" si="673"/>
        <v>0</v>
      </c>
      <c r="S108" s="36"/>
      <c r="T108" s="36">
        <f t="shared" si="674"/>
        <v>0</v>
      </c>
      <c r="U108" s="36">
        <v>0</v>
      </c>
      <c r="V108" s="36">
        <f t="shared" si="675"/>
        <v>0</v>
      </c>
      <c r="W108" s="36">
        <v>39</v>
      </c>
      <c r="X108" s="36">
        <f t="shared" si="676"/>
        <v>981406.8263999999</v>
      </c>
      <c r="Y108" s="36">
        <v>0</v>
      </c>
      <c r="Z108" s="36">
        <f t="shared" si="677"/>
        <v>0</v>
      </c>
      <c r="AA108" s="36">
        <v>0</v>
      </c>
      <c r="AB108" s="36">
        <f t="shared" si="678"/>
        <v>0</v>
      </c>
      <c r="AC108" s="36">
        <v>0</v>
      </c>
      <c r="AD108" s="36">
        <f t="shared" si="679"/>
        <v>0</v>
      </c>
      <c r="AE108" s="36">
        <v>56</v>
      </c>
      <c r="AF108" s="36">
        <f t="shared" si="680"/>
        <v>1409199.5456000001</v>
      </c>
      <c r="AG108" s="36"/>
      <c r="AH108" s="36">
        <f t="shared" si="681"/>
        <v>0</v>
      </c>
      <c r="AI108" s="36"/>
      <c r="AJ108" s="36">
        <f t="shared" si="682"/>
        <v>0</v>
      </c>
      <c r="AK108" s="39">
        <v>0</v>
      </c>
      <c r="AL108" s="36">
        <f t="shared" si="683"/>
        <v>0</v>
      </c>
      <c r="AM108" s="40">
        <v>68</v>
      </c>
      <c r="AN108" s="36">
        <f t="shared" si="684"/>
        <v>1981814.7922944003</v>
      </c>
      <c r="AO108" s="36">
        <v>24</v>
      </c>
      <c r="AP108" s="36">
        <f t="shared" si="685"/>
        <v>618675.72479999997</v>
      </c>
      <c r="AQ108" s="36">
        <v>11</v>
      </c>
      <c r="AR108" s="36">
        <f t="shared" si="686"/>
        <v>320587.68698879995</v>
      </c>
      <c r="AS108" s="36">
        <v>0</v>
      </c>
      <c r="AT108" s="36">
        <f t="shared" si="687"/>
        <v>0</v>
      </c>
      <c r="AU108" s="36"/>
      <c r="AV108" s="36">
        <f t="shared" si="688"/>
        <v>0</v>
      </c>
      <c r="AW108" s="36"/>
      <c r="AX108" s="36">
        <f t="shared" si="689"/>
        <v>0</v>
      </c>
      <c r="AY108" s="36"/>
      <c r="AZ108" s="36">
        <f t="shared" si="690"/>
        <v>0</v>
      </c>
      <c r="BA108" s="36">
        <v>0</v>
      </c>
      <c r="BB108" s="36">
        <f t="shared" si="691"/>
        <v>0</v>
      </c>
      <c r="BC108" s="36">
        <v>0</v>
      </c>
      <c r="BD108" s="36">
        <f t="shared" si="692"/>
        <v>0</v>
      </c>
      <c r="BE108" s="36">
        <v>0</v>
      </c>
      <c r="BF108" s="36">
        <f t="shared" si="693"/>
        <v>0</v>
      </c>
      <c r="BG108" s="36">
        <v>0</v>
      </c>
      <c r="BH108" s="36">
        <f t="shared" si="694"/>
        <v>0</v>
      </c>
      <c r="BI108" s="36">
        <v>3</v>
      </c>
      <c r="BJ108" s="36">
        <f t="shared" si="695"/>
        <v>76037.272079999995</v>
      </c>
      <c r="BK108" s="36">
        <v>0</v>
      </c>
      <c r="BL108" s="36">
        <f t="shared" si="696"/>
        <v>0</v>
      </c>
      <c r="BM108" s="46">
        <v>0</v>
      </c>
      <c r="BN108" s="36">
        <f t="shared" si="697"/>
        <v>0</v>
      </c>
      <c r="BO108" s="36">
        <v>9</v>
      </c>
      <c r="BP108" s="36">
        <f t="shared" si="698"/>
        <v>289845.585792</v>
      </c>
      <c r="BQ108" s="36">
        <v>0</v>
      </c>
      <c r="BR108" s="36">
        <f t="shared" si="699"/>
        <v>0</v>
      </c>
      <c r="BS108" s="36"/>
      <c r="BT108" s="36">
        <f t="shared" si="700"/>
        <v>0</v>
      </c>
      <c r="BU108" s="36">
        <v>0</v>
      </c>
      <c r="BV108" s="36">
        <f t="shared" si="701"/>
        <v>0</v>
      </c>
      <c r="BW108" s="36"/>
      <c r="BX108" s="36">
        <f t="shared" si="702"/>
        <v>0</v>
      </c>
      <c r="BY108" s="36">
        <v>0</v>
      </c>
      <c r="BZ108" s="36">
        <f t="shared" si="703"/>
        <v>0</v>
      </c>
      <c r="CA108" s="36">
        <v>4</v>
      </c>
      <c r="CB108" s="36">
        <f t="shared" si="704"/>
        <v>103740.20966399998</v>
      </c>
      <c r="CC108" s="36">
        <v>0</v>
      </c>
      <c r="CD108" s="36">
        <f t="shared" si="705"/>
        <v>0</v>
      </c>
      <c r="CE108" s="36"/>
      <c r="CF108" s="36">
        <f t="shared" si="706"/>
        <v>0</v>
      </c>
      <c r="CG108" s="36"/>
      <c r="CH108" s="36">
        <f t="shared" si="707"/>
        <v>0</v>
      </c>
      <c r="CI108" s="36">
        <v>19</v>
      </c>
      <c r="CJ108" s="36">
        <f t="shared" si="708"/>
        <v>448994.65743999998</v>
      </c>
      <c r="CK108" s="36">
        <v>24</v>
      </c>
      <c r="CL108" s="36">
        <f t="shared" si="709"/>
        <v>693007.63499519997</v>
      </c>
      <c r="CM108" s="36"/>
      <c r="CN108" s="36">
        <f t="shared" si="709"/>
        <v>0</v>
      </c>
      <c r="CO108" s="41">
        <v>7</v>
      </c>
      <c r="CP108" s="36">
        <f t="shared" si="710"/>
        <v>187862.87967999998</v>
      </c>
      <c r="CQ108" s="36">
        <v>1</v>
      </c>
      <c r="CR108" s="36">
        <f t="shared" si="711"/>
        <v>32439.411916799996</v>
      </c>
      <c r="CS108" s="36"/>
      <c r="CT108" s="36">
        <f t="shared" si="712"/>
        <v>0</v>
      </c>
      <c r="CU108" s="36">
        <v>9</v>
      </c>
      <c r="CV108" s="36">
        <f t="shared" si="713"/>
        <v>292531.17237119999</v>
      </c>
      <c r="CW108" s="36">
        <v>1</v>
      </c>
      <c r="CX108" s="36">
        <f t="shared" si="714"/>
        <v>32439.411916799996</v>
      </c>
      <c r="CY108" s="36">
        <v>27</v>
      </c>
      <c r="CZ108" s="36">
        <f t="shared" si="715"/>
        <v>877593.51711359993</v>
      </c>
      <c r="DA108" s="36">
        <v>6</v>
      </c>
      <c r="DB108" s="36">
        <f t="shared" si="716"/>
        <v>161025.32543999999</v>
      </c>
      <c r="DC108" s="36">
        <v>5</v>
      </c>
      <c r="DD108" s="36">
        <f t="shared" si="717"/>
        <v>137909.91759999999</v>
      </c>
      <c r="DE108" s="36"/>
      <c r="DF108" s="36">
        <f t="shared" si="718"/>
        <v>0</v>
      </c>
      <c r="DG108" s="36">
        <v>9</v>
      </c>
      <c r="DH108" s="36">
        <f t="shared" si="719"/>
        <v>314718.20351999998</v>
      </c>
      <c r="DI108" s="36">
        <v>3</v>
      </c>
      <c r="DJ108" s="36">
        <f t="shared" si="308"/>
        <v>143841.44915999999</v>
      </c>
      <c r="DK108" s="36">
        <v>3</v>
      </c>
      <c r="DL108" s="36">
        <f>(DK108/12*5*$D108*$F108*$G108*$L108*DL$11)+(DK108/12*7*$E108*$F108*$H108*$L108*DL$12)</f>
        <v>155440.98309599998</v>
      </c>
      <c r="DM108" s="36"/>
      <c r="DN108" s="36">
        <f t="shared" si="540"/>
        <v>0</v>
      </c>
      <c r="DO108" s="36">
        <f t="shared" si="720"/>
        <v>610</v>
      </c>
      <c r="DP108" s="36">
        <f t="shared" si="720"/>
        <v>16355438.491068799</v>
      </c>
      <c r="DQ108" s="47">
        <f t="shared" si="543"/>
        <v>549</v>
      </c>
      <c r="DR108" s="80">
        <f t="shared" si="542"/>
        <v>0.9</v>
      </c>
    </row>
    <row r="109" spans="1:122" ht="30.75" customHeight="1" x14ac:dyDescent="0.25">
      <c r="A109" s="43"/>
      <c r="B109" s="44">
        <v>82</v>
      </c>
      <c r="C109" s="31" t="s">
        <v>234</v>
      </c>
      <c r="D109" s="32">
        <f t="shared" si="544"/>
        <v>19063</v>
      </c>
      <c r="E109" s="33">
        <v>18530</v>
      </c>
      <c r="F109" s="48">
        <v>2.0099999999999998</v>
      </c>
      <c r="G109" s="35">
        <v>1</v>
      </c>
      <c r="H109" s="35">
        <v>1</v>
      </c>
      <c r="I109" s="32">
        <v>1.4</v>
      </c>
      <c r="J109" s="32">
        <v>1.68</v>
      </c>
      <c r="K109" s="32">
        <v>2.23</v>
      </c>
      <c r="L109" s="32">
        <v>2.57</v>
      </c>
      <c r="M109" s="36">
        <v>0</v>
      </c>
      <c r="N109" s="36">
        <f t="shared" si="209"/>
        <v>0</v>
      </c>
      <c r="O109" s="36">
        <v>70</v>
      </c>
      <c r="P109" s="36">
        <f t="shared" si="209"/>
        <v>3922350.2972499994</v>
      </c>
      <c r="Q109" s="36"/>
      <c r="R109" s="36">
        <f t="shared" si="673"/>
        <v>0</v>
      </c>
      <c r="S109" s="36"/>
      <c r="T109" s="36">
        <f t="shared" si="674"/>
        <v>0</v>
      </c>
      <c r="U109" s="36"/>
      <c r="V109" s="36">
        <f t="shared" si="675"/>
        <v>0</v>
      </c>
      <c r="W109" s="36">
        <v>0</v>
      </c>
      <c r="X109" s="36">
        <f t="shared" si="676"/>
        <v>0</v>
      </c>
      <c r="Y109" s="36"/>
      <c r="Z109" s="36">
        <f t="shared" si="677"/>
        <v>0</v>
      </c>
      <c r="AA109" s="36"/>
      <c r="AB109" s="36">
        <f t="shared" si="678"/>
        <v>0</v>
      </c>
      <c r="AC109" s="36">
        <v>0</v>
      </c>
      <c r="AD109" s="36">
        <f t="shared" si="679"/>
        <v>0</v>
      </c>
      <c r="AE109" s="36">
        <v>204</v>
      </c>
      <c r="AF109" s="36">
        <f t="shared" si="680"/>
        <v>11430849.4377</v>
      </c>
      <c r="AG109" s="36"/>
      <c r="AH109" s="36">
        <f t="shared" si="681"/>
        <v>0</v>
      </c>
      <c r="AI109" s="36"/>
      <c r="AJ109" s="36">
        <f t="shared" si="682"/>
        <v>0</v>
      </c>
      <c r="AK109" s="39">
        <v>0</v>
      </c>
      <c r="AL109" s="36">
        <f t="shared" si="683"/>
        <v>0</v>
      </c>
      <c r="AM109" s="40">
        <v>24</v>
      </c>
      <c r="AN109" s="36">
        <f t="shared" si="684"/>
        <v>1554556.614912</v>
      </c>
      <c r="AO109" s="36"/>
      <c r="AP109" s="36">
        <f t="shared" si="685"/>
        <v>0</v>
      </c>
      <c r="AQ109" s="36"/>
      <c r="AR109" s="36">
        <f t="shared" si="686"/>
        <v>0</v>
      </c>
      <c r="AS109" s="36"/>
      <c r="AT109" s="36">
        <f t="shared" si="687"/>
        <v>0</v>
      </c>
      <c r="AU109" s="36"/>
      <c r="AV109" s="36">
        <f t="shared" si="688"/>
        <v>0</v>
      </c>
      <c r="AW109" s="36"/>
      <c r="AX109" s="36">
        <f t="shared" si="689"/>
        <v>0</v>
      </c>
      <c r="AY109" s="36"/>
      <c r="AZ109" s="36">
        <f t="shared" si="690"/>
        <v>0</v>
      </c>
      <c r="BA109" s="36"/>
      <c r="BB109" s="36">
        <f t="shared" si="691"/>
        <v>0</v>
      </c>
      <c r="BC109" s="36"/>
      <c r="BD109" s="36">
        <f t="shared" si="692"/>
        <v>0</v>
      </c>
      <c r="BE109" s="36"/>
      <c r="BF109" s="36">
        <f t="shared" si="693"/>
        <v>0</v>
      </c>
      <c r="BG109" s="36"/>
      <c r="BH109" s="36">
        <f t="shared" si="694"/>
        <v>0</v>
      </c>
      <c r="BI109" s="36">
        <v>0</v>
      </c>
      <c r="BJ109" s="36">
        <f t="shared" si="695"/>
        <v>0</v>
      </c>
      <c r="BK109" s="36"/>
      <c r="BL109" s="36">
        <f t="shared" si="696"/>
        <v>0</v>
      </c>
      <c r="BM109" s="46"/>
      <c r="BN109" s="36">
        <f t="shared" si="697"/>
        <v>0</v>
      </c>
      <c r="BO109" s="36">
        <v>0</v>
      </c>
      <c r="BP109" s="36">
        <f t="shared" si="698"/>
        <v>0</v>
      </c>
      <c r="BQ109" s="36"/>
      <c r="BR109" s="36">
        <f t="shared" si="699"/>
        <v>0</v>
      </c>
      <c r="BS109" s="36"/>
      <c r="BT109" s="36">
        <f t="shared" si="700"/>
        <v>0</v>
      </c>
      <c r="BU109" s="36"/>
      <c r="BV109" s="36">
        <f t="shared" si="701"/>
        <v>0</v>
      </c>
      <c r="BW109" s="36"/>
      <c r="BX109" s="36">
        <f t="shared" si="702"/>
        <v>0</v>
      </c>
      <c r="BY109" s="36"/>
      <c r="BZ109" s="36">
        <f t="shared" si="703"/>
        <v>0</v>
      </c>
      <c r="CA109" s="36"/>
      <c r="CB109" s="36">
        <f t="shared" si="704"/>
        <v>0</v>
      </c>
      <c r="CC109" s="36"/>
      <c r="CD109" s="36">
        <f t="shared" si="705"/>
        <v>0</v>
      </c>
      <c r="CE109" s="36"/>
      <c r="CF109" s="36">
        <f t="shared" si="706"/>
        <v>0</v>
      </c>
      <c r="CG109" s="36"/>
      <c r="CH109" s="36">
        <f t="shared" si="707"/>
        <v>0</v>
      </c>
      <c r="CI109" s="36"/>
      <c r="CJ109" s="36">
        <f t="shared" si="708"/>
        <v>0</v>
      </c>
      <c r="CK109" s="36"/>
      <c r="CL109" s="36">
        <f t="shared" si="709"/>
        <v>0</v>
      </c>
      <c r="CM109" s="36"/>
      <c r="CN109" s="36">
        <f t="shared" si="709"/>
        <v>0</v>
      </c>
      <c r="CO109" s="41"/>
      <c r="CP109" s="36">
        <f t="shared" si="710"/>
        <v>0</v>
      </c>
      <c r="CQ109" s="36"/>
      <c r="CR109" s="36">
        <f t="shared" si="711"/>
        <v>0</v>
      </c>
      <c r="CS109" s="36"/>
      <c r="CT109" s="36">
        <f t="shared" si="712"/>
        <v>0</v>
      </c>
      <c r="CU109" s="36"/>
      <c r="CV109" s="36">
        <f t="shared" si="713"/>
        <v>0</v>
      </c>
      <c r="CW109" s="36"/>
      <c r="CX109" s="36">
        <f t="shared" si="714"/>
        <v>0</v>
      </c>
      <c r="CY109" s="36"/>
      <c r="CZ109" s="36">
        <f t="shared" si="715"/>
        <v>0</v>
      </c>
      <c r="DA109" s="36"/>
      <c r="DB109" s="36">
        <f t="shared" si="716"/>
        <v>0</v>
      </c>
      <c r="DC109" s="36"/>
      <c r="DD109" s="36">
        <f t="shared" si="717"/>
        <v>0</v>
      </c>
      <c r="DE109" s="36"/>
      <c r="DF109" s="36">
        <f t="shared" si="718"/>
        <v>0</v>
      </c>
      <c r="DG109" s="36"/>
      <c r="DH109" s="36">
        <f t="shared" si="719"/>
        <v>0</v>
      </c>
      <c r="DI109" s="36"/>
      <c r="DJ109" s="36">
        <f t="shared" si="308"/>
        <v>0</v>
      </c>
      <c r="DK109" s="36"/>
      <c r="DL109" s="36">
        <f t="shared" si="539"/>
        <v>0</v>
      </c>
      <c r="DM109" s="36"/>
      <c r="DN109" s="36">
        <f t="shared" si="540"/>
        <v>0</v>
      </c>
      <c r="DO109" s="36">
        <f t="shared" si="720"/>
        <v>298</v>
      </c>
      <c r="DP109" s="36">
        <f t="shared" si="720"/>
        <v>16907756.349861998</v>
      </c>
      <c r="DQ109" s="47">
        <f t="shared" si="543"/>
        <v>298</v>
      </c>
      <c r="DR109" s="80">
        <f t="shared" si="542"/>
        <v>1</v>
      </c>
    </row>
    <row r="110" spans="1:122" ht="30" customHeight="1" x14ac:dyDescent="0.25">
      <c r="A110" s="43"/>
      <c r="B110" s="44">
        <v>83</v>
      </c>
      <c r="C110" s="31" t="s">
        <v>235</v>
      </c>
      <c r="D110" s="32">
        <f t="shared" si="544"/>
        <v>19063</v>
      </c>
      <c r="E110" s="33">
        <v>18530</v>
      </c>
      <c r="F110" s="45">
        <v>1.02</v>
      </c>
      <c r="G110" s="35">
        <v>1</v>
      </c>
      <c r="H110" s="35">
        <v>1</v>
      </c>
      <c r="I110" s="32">
        <v>1.4</v>
      </c>
      <c r="J110" s="32">
        <v>1.68</v>
      </c>
      <c r="K110" s="32">
        <v>2.23</v>
      </c>
      <c r="L110" s="32">
        <v>2.57</v>
      </c>
      <c r="M110" s="36">
        <v>30</v>
      </c>
      <c r="N110" s="36">
        <f t="shared" si="209"/>
        <v>853048.46549999993</v>
      </c>
      <c r="O110" s="36">
        <v>41</v>
      </c>
      <c r="P110" s="36">
        <f t="shared" si="209"/>
        <v>1165832.90285</v>
      </c>
      <c r="Q110" s="36">
        <v>0</v>
      </c>
      <c r="R110" s="36">
        <f t="shared" si="673"/>
        <v>0</v>
      </c>
      <c r="S110" s="36"/>
      <c r="T110" s="36">
        <f t="shared" si="674"/>
        <v>0</v>
      </c>
      <c r="U110" s="36">
        <v>0</v>
      </c>
      <c r="V110" s="36">
        <f t="shared" si="675"/>
        <v>0</v>
      </c>
      <c r="W110" s="36">
        <v>93</v>
      </c>
      <c r="X110" s="36">
        <f t="shared" si="676"/>
        <v>2644450.2430500002</v>
      </c>
      <c r="Y110" s="36">
        <v>0</v>
      </c>
      <c r="Z110" s="36">
        <f t="shared" si="677"/>
        <v>0</v>
      </c>
      <c r="AA110" s="36">
        <v>0</v>
      </c>
      <c r="AB110" s="36">
        <f t="shared" si="678"/>
        <v>0</v>
      </c>
      <c r="AC110" s="36">
        <v>0</v>
      </c>
      <c r="AD110" s="36">
        <f t="shared" si="679"/>
        <v>0</v>
      </c>
      <c r="AE110" s="36">
        <v>16</v>
      </c>
      <c r="AF110" s="36">
        <f t="shared" si="680"/>
        <v>454959.18160000001</v>
      </c>
      <c r="AG110" s="36"/>
      <c r="AH110" s="36">
        <f t="shared" si="681"/>
        <v>0</v>
      </c>
      <c r="AI110" s="36"/>
      <c r="AJ110" s="36">
        <f t="shared" si="682"/>
        <v>0</v>
      </c>
      <c r="AK110" s="39">
        <v>0</v>
      </c>
      <c r="AL110" s="36">
        <f t="shared" si="683"/>
        <v>0</v>
      </c>
      <c r="AM110" s="40">
        <v>270</v>
      </c>
      <c r="AN110" s="36">
        <f t="shared" si="684"/>
        <v>8874894.1075199991</v>
      </c>
      <c r="AO110" s="36">
        <v>41</v>
      </c>
      <c r="AP110" s="36">
        <f t="shared" si="685"/>
        <v>1191309.2356199997</v>
      </c>
      <c r="AQ110" s="36">
        <v>3</v>
      </c>
      <c r="AR110" s="36">
        <f t="shared" si="686"/>
        <v>98609.934527999998</v>
      </c>
      <c r="AS110" s="36">
        <v>0</v>
      </c>
      <c r="AT110" s="36">
        <f t="shared" si="687"/>
        <v>0</v>
      </c>
      <c r="AU110" s="36"/>
      <c r="AV110" s="36">
        <f t="shared" si="688"/>
        <v>0</v>
      </c>
      <c r="AW110" s="36"/>
      <c r="AX110" s="36">
        <f t="shared" si="689"/>
        <v>0</v>
      </c>
      <c r="AY110" s="36"/>
      <c r="AZ110" s="36">
        <f t="shared" si="690"/>
        <v>0</v>
      </c>
      <c r="BA110" s="36">
        <v>0</v>
      </c>
      <c r="BB110" s="36">
        <f t="shared" si="691"/>
        <v>0</v>
      </c>
      <c r="BC110" s="36">
        <v>0</v>
      </c>
      <c r="BD110" s="36">
        <f t="shared" si="692"/>
        <v>0</v>
      </c>
      <c r="BE110" s="36">
        <v>0</v>
      </c>
      <c r="BF110" s="36">
        <f t="shared" si="693"/>
        <v>0</v>
      </c>
      <c r="BG110" s="36">
        <v>0</v>
      </c>
      <c r="BH110" s="36">
        <f t="shared" si="694"/>
        <v>0</v>
      </c>
      <c r="BI110" s="36">
        <v>0</v>
      </c>
      <c r="BJ110" s="36">
        <f t="shared" si="695"/>
        <v>0</v>
      </c>
      <c r="BK110" s="36">
        <v>3</v>
      </c>
      <c r="BL110" s="36">
        <f t="shared" si="696"/>
        <v>82174.94544000001</v>
      </c>
      <c r="BM110" s="46"/>
      <c r="BN110" s="36">
        <f t="shared" si="697"/>
        <v>0</v>
      </c>
      <c r="BO110" s="36">
        <v>3</v>
      </c>
      <c r="BP110" s="36">
        <f t="shared" si="698"/>
        <v>108932.80229999998</v>
      </c>
      <c r="BQ110" s="36">
        <v>0</v>
      </c>
      <c r="BR110" s="36">
        <f t="shared" si="699"/>
        <v>0</v>
      </c>
      <c r="BS110" s="36">
        <v>5</v>
      </c>
      <c r="BT110" s="36">
        <f t="shared" si="700"/>
        <v>100952.96575</v>
      </c>
      <c r="BU110" s="36">
        <v>0</v>
      </c>
      <c r="BV110" s="36">
        <f t="shared" si="701"/>
        <v>0</v>
      </c>
      <c r="BW110" s="36"/>
      <c r="BX110" s="36">
        <f t="shared" si="702"/>
        <v>0</v>
      </c>
      <c r="BY110" s="36">
        <v>0</v>
      </c>
      <c r="BZ110" s="36">
        <f t="shared" si="703"/>
        <v>0</v>
      </c>
      <c r="CA110" s="36">
        <v>10</v>
      </c>
      <c r="CB110" s="36">
        <f t="shared" si="704"/>
        <v>292415.48700000002</v>
      </c>
      <c r="CC110" s="36">
        <v>0</v>
      </c>
      <c r="CD110" s="36">
        <f t="shared" si="705"/>
        <v>0</v>
      </c>
      <c r="CE110" s="36">
        <v>6</v>
      </c>
      <c r="CF110" s="36">
        <f t="shared" si="706"/>
        <v>121143.5589</v>
      </c>
      <c r="CG110" s="36">
        <v>1</v>
      </c>
      <c r="CH110" s="36">
        <f t="shared" si="707"/>
        <v>20190.593150000001</v>
      </c>
      <c r="CI110" s="36">
        <v>30</v>
      </c>
      <c r="CJ110" s="36">
        <f t="shared" si="708"/>
        <v>799322.55374999996</v>
      </c>
      <c r="CK110" s="36">
        <v>30</v>
      </c>
      <c r="CL110" s="36">
        <f t="shared" si="709"/>
        <v>977524.42662000004</v>
      </c>
      <c r="CM110" s="36">
        <v>8</v>
      </c>
      <c r="CN110" s="36">
        <f t="shared" si="709"/>
        <v>299662.35566399997</v>
      </c>
      <c r="CO110" s="41">
        <v>16</v>
      </c>
      <c r="CP110" s="36">
        <f t="shared" si="710"/>
        <v>484145.78799999994</v>
      </c>
      <c r="CQ110" s="36">
        <v>1</v>
      </c>
      <c r="CR110" s="36">
        <f t="shared" si="711"/>
        <v>36611.790851999998</v>
      </c>
      <c r="CS110" s="36">
        <v>12</v>
      </c>
      <c r="CT110" s="36">
        <f t="shared" si="712"/>
        <v>381995.557776</v>
      </c>
      <c r="CU110" s="36">
        <v>7</v>
      </c>
      <c r="CV110" s="36">
        <f t="shared" si="713"/>
        <v>256758.92033399999</v>
      </c>
      <c r="CW110" s="36">
        <v>1</v>
      </c>
      <c r="CX110" s="36">
        <f t="shared" si="714"/>
        <v>36611.790851999998</v>
      </c>
      <c r="CY110" s="36">
        <v>19</v>
      </c>
      <c r="CZ110" s="36">
        <f t="shared" si="715"/>
        <v>696917.06947799993</v>
      </c>
      <c r="DA110" s="36">
        <v>17</v>
      </c>
      <c r="DB110" s="36">
        <f t="shared" si="716"/>
        <v>514404.89974999998</v>
      </c>
      <c r="DC110" s="36">
        <v>1</v>
      </c>
      <c r="DD110" s="36">
        <f t="shared" si="717"/>
        <v>31158.116289999998</v>
      </c>
      <c r="DE110" s="36"/>
      <c r="DF110" s="36">
        <f t="shared" si="718"/>
        <v>0</v>
      </c>
      <c r="DG110" s="36">
        <v>3</v>
      </c>
      <c r="DH110" s="36">
        <f t="shared" si="719"/>
        <v>118130.82876</v>
      </c>
      <c r="DI110" s="36">
        <v>4</v>
      </c>
      <c r="DJ110" s="36">
        <f t="shared" si="308"/>
        <v>215576.92095</v>
      </c>
      <c r="DK110" s="36">
        <v>3</v>
      </c>
      <c r="DL110" s="36">
        <f t="shared" si="539"/>
        <v>174761.66021999999</v>
      </c>
      <c r="DM110" s="36"/>
      <c r="DN110" s="36">
        <f t="shared" si="540"/>
        <v>0</v>
      </c>
      <c r="DO110" s="36">
        <f t="shared" si="720"/>
        <v>674</v>
      </c>
      <c r="DP110" s="36">
        <f t="shared" si="720"/>
        <v>21032497.102504</v>
      </c>
      <c r="DQ110" s="47">
        <f t="shared" si="543"/>
        <v>674</v>
      </c>
      <c r="DR110" s="80">
        <f t="shared" si="542"/>
        <v>1</v>
      </c>
    </row>
    <row r="111" spans="1:122" ht="30" customHeight="1" x14ac:dyDescent="0.25">
      <c r="A111" s="43">
        <v>1</v>
      </c>
      <c r="B111" s="44">
        <v>84</v>
      </c>
      <c r="C111" s="31" t="s">
        <v>236</v>
      </c>
      <c r="D111" s="32">
        <f t="shared" si="544"/>
        <v>19063</v>
      </c>
      <c r="E111" s="33">
        <v>18530</v>
      </c>
      <c r="F111" s="45">
        <v>1.95</v>
      </c>
      <c r="G111" s="35">
        <v>1</v>
      </c>
      <c r="H111" s="35">
        <v>1</v>
      </c>
      <c r="I111" s="32">
        <v>1.4</v>
      </c>
      <c r="J111" s="32">
        <v>1.68</v>
      </c>
      <c r="K111" s="32">
        <v>2.23</v>
      </c>
      <c r="L111" s="32">
        <v>2.57</v>
      </c>
      <c r="M111" s="36">
        <v>0</v>
      </c>
      <c r="N111" s="36">
        <f>(M111/12*5*$D111*$F111*$G111*$I111)+(M111/12*7*$E111*$F111*$H111*$I111)</f>
        <v>0</v>
      </c>
      <c r="O111" s="36">
        <v>0</v>
      </c>
      <c r="P111" s="36">
        <f>(O111/12*5*$D111*$F111*$G111*$I111)+(O111/12*7*$E111*$F111*$H111*$I111)</f>
        <v>0</v>
      </c>
      <c r="Q111" s="36"/>
      <c r="R111" s="36">
        <f>(Q111/12*5*$D111*$F111*$G111*$I111)+(Q111/12*7*$E111*$F111*$H111*$I111)</f>
        <v>0</v>
      </c>
      <c r="S111" s="36"/>
      <c r="T111" s="36">
        <f>(S111/12*5*$D111*$F111*$G111*$I111)+(S111/12*7*$E111*$F111*$H111*$I111)</f>
        <v>0</v>
      </c>
      <c r="U111" s="36"/>
      <c r="V111" s="36">
        <f>(U111/12*5*$D111*$F111*$G111*$I111)+(U111/12*7*$E111*$F111*$H111*$I111)</f>
        <v>0</v>
      </c>
      <c r="W111" s="36">
        <v>0</v>
      </c>
      <c r="X111" s="36">
        <f>(W111/12*5*$D111*$F111*$G111*$I111)+(W111/12*7*$E111*$F111*$H111*$I111)</f>
        <v>0</v>
      </c>
      <c r="Y111" s="36"/>
      <c r="Z111" s="36">
        <f>(Y111/12*5*$D111*$F111*$G111*$I111)+(Y111/12*7*$E111*$F111*$H111*$I111)</f>
        <v>0</v>
      </c>
      <c r="AA111" s="36"/>
      <c r="AB111" s="36">
        <f>(AA111/12*5*$D111*$F111*$G111*$I111)+(AA111/12*7*$E111*$F111*$H111*$I111)</f>
        <v>0</v>
      </c>
      <c r="AC111" s="36">
        <v>0</v>
      </c>
      <c r="AD111" s="36">
        <f>(AC111/12*5*$D111*$F111*$G111*$I111)+(AC111/12*7*$E111*$F111*$H111*$I111)</f>
        <v>0</v>
      </c>
      <c r="AE111" s="36">
        <v>0</v>
      </c>
      <c r="AF111" s="36">
        <f>(AE111/12*5*$D111*$F111*$G111*$I111)+(AE111/12*7*$E111*$F111*$H111*$I111)</f>
        <v>0</v>
      </c>
      <c r="AG111" s="36"/>
      <c r="AH111" s="36">
        <f>(AG111/12*5*$D111*$F111*$G111*$I111)+(AG111/12*7*$E111*$F111*$H111*$I111)</f>
        <v>0</v>
      </c>
      <c r="AI111" s="36"/>
      <c r="AJ111" s="36">
        <f>(AI111/12*5*$D111*$F111*$G111*$I111)+(AI111/12*7*$E111*$F111*$H111*$I111)</f>
        <v>0</v>
      </c>
      <c r="AK111" s="39">
        <v>0</v>
      </c>
      <c r="AL111" s="36">
        <f>(AK111/12*5*$D111*$F111*$G111*$I111)+(AK111/12*7*$E111*$F111*$H111*$I111)</f>
        <v>0</v>
      </c>
      <c r="AM111" s="40">
        <v>0</v>
      </c>
      <c r="AN111" s="36">
        <f>(AM111/12*5*$D111*$F111*$G111*$J111)+(AM111/12*7*$E111*$F111*$H111*$J111)</f>
        <v>0</v>
      </c>
      <c r="AO111" s="36"/>
      <c r="AP111" s="36">
        <f>(AO111/12*5*$D111*$F111*$G111*$J111)+(AO111/12*7*$E111*$F111*$H111*$J111)</f>
        <v>0</v>
      </c>
      <c r="AQ111" s="36"/>
      <c r="AR111" s="36">
        <f>(AQ111/12*5*$D111*$F111*$G111*$J111)+(AQ111/12*7*$E111*$F111*$H111*$J111)</f>
        <v>0</v>
      </c>
      <c r="AS111" s="36"/>
      <c r="AT111" s="36">
        <f>(AS111/12*5*$D111*$F111*$G111*$J111)+(AS111/12*7*$E111*$F111*$H111*$J111)</f>
        <v>0</v>
      </c>
      <c r="AU111" s="36"/>
      <c r="AV111" s="36">
        <f>(AU111/12*5*$D111*$F111*$G111*$I111)+(AU111/12*7*$E111*$F111*$H111*$I111)</f>
        <v>0</v>
      </c>
      <c r="AW111" s="36"/>
      <c r="AX111" s="36">
        <f>(AW111/12*5*$D111*$F111*$G111*$I111)+(AW111/12*7*$E111*$F111*$H111*$I111)</f>
        <v>0</v>
      </c>
      <c r="AY111" s="36"/>
      <c r="AZ111" s="36">
        <f>(AY111/12*5*$D111*$F111*$G111*$J111)+(AY111/12*7*$E111*$F111*$H111*$J111)</f>
        <v>0</v>
      </c>
      <c r="BA111" s="36"/>
      <c r="BB111" s="36">
        <f>(BA111/12*5*$D111*$F111*$G111*$I111)+(BA111/12*7*$E111*$F111*$H111*$I111)</f>
        <v>0</v>
      </c>
      <c r="BC111" s="36"/>
      <c r="BD111" s="36">
        <f>(BC111/12*5*$D111*$F111*$G111*$I111)+(BC111/12*7*$E111*$F111*$H111*$I111)</f>
        <v>0</v>
      </c>
      <c r="BE111" s="36"/>
      <c r="BF111" s="36">
        <f>(BE111/12*5*$D111*$F111*$G111*$I111)+(BE111/12*7*$E111*$F111*$H111*$I111)</f>
        <v>0</v>
      </c>
      <c r="BG111" s="36"/>
      <c r="BH111" s="36">
        <f>(BG111/12*5*$D111*$F111*$G111*$J111)+(BG111/12*7*$E111*$F111*$H111*$J111)</f>
        <v>0</v>
      </c>
      <c r="BI111" s="36">
        <v>0</v>
      </c>
      <c r="BJ111" s="36">
        <f>(BI111/12*5*$D111*$F111*$G111*$I111)+(BI111/12*7*$E111*$F111*$H111*$I111)</f>
        <v>0</v>
      </c>
      <c r="BK111" s="36"/>
      <c r="BL111" s="36">
        <f>(BK111/12*5*$D111*$F111*$G111*$I111)+(BK111/12*7*$E111*$F111*$H111*$I111)</f>
        <v>0</v>
      </c>
      <c r="BM111" s="46"/>
      <c r="BN111" s="36">
        <f>(BM111/12*5*$D111*$F111*$G111*$J111)+(BM111/12*7*$E111*$F111*$H111*$J111)</f>
        <v>0</v>
      </c>
      <c r="BO111" s="36">
        <v>0</v>
      </c>
      <c r="BP111" s="36">
        <f>(BO111/12*5*$D111*$F111*$G111*$J111)+(BO111/12*7*$E111*$F111*$H111*$J111)</f>
        <v>0</v>
      </c>
      <c r="BQ111" s="36"/>
      <c r="BR111" s="36">
        <f>(BQ111/12*5*$D111*$F111*$G111*$I111)+(BQ111/12*7*$E111*$F111*$H111*$I111)</f>
        <v>0</v>
      </c>
      <c r="BS111" s="36"/>
      <c r="BT111" s="36">
        <f>(BS111/12*5*$D111*$F111*$G111*$I111)+(BS111/12*7*$E111*$F111*$H111*$I111)</f>
        <v>0</v>
      </c>
      <c r="BU111" s="36"/>
      <c r="BV111" s="36">
        <f>(BU111/12*5*$D111*$F111*$G111*$J111)+(BU111/12*7*$E111*$F111*$H111*$J111)</f>
        <v>0</v>
      </c>
      <c r="BW111" s="36"/>
      <c r="BX111" s="36">
        <f>(BW111/12*5*$D111*$F111*$G111*$J111)+(BW111/12*7*$E111*$F111*$H111*$J111)</f>
        <v>0</v>
      </c>
      <c r="BY111" s="36"/>
      <c r="BZ111" s="36">
        <f>(BY111/12*5*$D111*$F111*$G111*$I111)+(BY111/12*7*$E111*$F111*$H111*$I111)</f>
        <v>0</v>
      </c>
      <c r="CA111" s="36"/>
      <c r="CB111" s="36">
        <f>(CA111/12*5*$D111*$F111*$G111*$J111)+(CA111/12*7*$E111*$F111*$H111*$J111)</f>
        <v>0</v>
      </c>
      <c r="CC111" s="36"/>
      <c r="CD111" s="36">
        <f>(CC111/12*5*$D111*$F111*$G111*$I111)+(CC111/12*7*$E111*$F111*$H111*$I111)</f>
        <v>0</v>
      </c>
      <c r="CE111" s="36"/>
      <c r="CF111" s="36">
        <f>(CE111/12*5*$D111*$F111*$G111*$I111)+(CE111/12*7*$E111*$F111*$H111*$I111)</f>
        <v>0</v>
      </c>
      <c r="CG111" s="36"/>
      <c r="CH111" s="36">
        <f>(CG111/12*5*$D111*$F111*$G111*$I111)+(CG111/12*7*$E111*$F111*$H111*$I111)</f>
        <v>0</v>
      </c>
      <c r="CI111" s="36"/>
      <c r="CJ111" s="36">
        <f>(CI111/12*5*$D111*$F111*$G111*$I111)+(CI111/12*7*$E111*$F111*$H111*$I111)</f>
        <v>0</v>
      </c>
      <c r="CK111" s="36"/>
      <c r="CL111" s="36">
        <f>(CK111/12*5*$D111*$F111*$G111*$J111)+(CK111/12*7*$E111*$F111*$H111*$J111)</f>
        <v>0</v>
      </c>
      <c r="CM111" s="36"/>
      <c r="CN111" s="36">
        <f>(CM111/12*5*$D111*$F111*$G111*$J111)+(CM111/12*7*$E111*$F111*$H111*$J111)</f>
        <v>0</v>
      </c>
      <c r="CO111" s="41"/>
      <c r="CP111" s="36">
        <f>(CO111/12*5*$D111*$F111*$G111*$I111)+(CO111/12*7*$E111*$F111*$H111*$I111)</f>
        <v>0</v>
      </c>
      <c r="CQ111" s="36"/>
      <c r="CR111" s="36">
        <f>(CQ111/12*5*$D111*$F111*$G111*$J111)+(CQ111/12*7*$E111*$F111*$H111*$J111)</f>
        <v>0</v>
      </c>
      <c r="CS111" s="36"/>
      <c r="CT111" s="36">
        <f>(CS111/12*5*$D111*$F111*$G111*$J111)+(CS111/12*7*$E111*$F111*$H111*$J111)</f>
        <v>0</v>
      </c>
      <c r="CU111" s="36"/>
      <c r="CV111" s="36">
        <f>(CU111/12*5*$D111*$F111*$G111*$J111)+(CU111/12*7*$E111*$F111*$H111*$J111)</f>
        <v>0</v>
      </c>
      <c r="CW111" s="36"/>
      <c r="CX111" s="36">
        <f>(CW111/12*5*$D111*$F111*$G111*$J111)+(CW111/12*7*$E111*$F111*$H111*$J111)</f>
        <v>0</v>
      </c>
      <c r="CY111" s="36"/>
      <c r="CZ111" s="36">
        <f>(CY111/12*5*$D111*$F111*$G111*$J111)+(CY111/12*7*$E111*$F111*$H111*$J111)</f>
        <v>0</v>
      </c>
      <c r="DA111" s="36"/>
      <c r="DB111" s="36">
        <f>(DA111/12*5*$D111*$F111*$G111*$I111)+(DA111/12*7*$E111*$F111*$H111*$I111)</f>
        <v>0</v>
      </c>
      <c r="DC111" s="36"/>
      <c r="DD111" s="36">
        <f>(DC111/12*5*$D111*$F111*$G111*$I111)+(DC111/12*7*$E111*$F111*$H111*$I111)</f>
        <v>0</v>
      </c>
      <c r="DE111" s="36"/>
      <c r="DF111" s="36">
        <f>(DE111/12*5*$D111*$F111*$G111*$J111)+(DE111/12*7*$E111*$F111*$H111*$J111)</f>
        <v>0</v>
      </c>
      <c r="DG111" s="36"/>
      <c r="DH111" s="36">
        <f>(DG111/12*5*$D111*$F111*$G111*$J111)+(DG111/12*7*$E111*$F111*$H111*$J111)</f>
        <v>0</v>
      </c>
      <c r="DI111" s="36"/>
      <c r="DJ111" s="36">
        <f>(DI111/12*5*$D111*$F111*$G111*$K111)+(DI111/12*7*$E111*$F111*$H111*$K111)</f>
        <v>0</v>
      </c>
      <c r="DK111" s="36"/>
      <c r="DL111" s="36">
        <f>(DK111/12*5*$D111*$F111*$G111*$L111)+(DK111/12*7*$E111*$F111*$H111*$L111)</f>
        <v>0</v>
      </c>
      <c r="DM111" s="36"/>
      <c r="DN111" s="36">
        <f t="shared" ref="DN111" si="721">(DM111*$D111*$F111*$G111*$J111)</f>
        <v>0</v>
      </c>
      <c r="DO111" s="36">
        <f t="shared" si="720"/>
        <v>0</v>
      </c>
      <c r="DP111" s="36">
        <f t="shared" si="720"/>
        <v>0</v>
      </c>
      <c r="DQ111" s="47">
        <f t="shared" si="543"/>
        <v>0</v>
      </c>
      <c r="DR111" s="80"/>
    </row>
    <row r="112" spans="1:122" ht="30" customHeight="1" x14ac:dyDescent="0.25">
      <c r="A112" s="43"/>
      <c r="B112" s="44">
        <v>85</v>
      </c>
      <c r="C112" s="31" t="s">
        <v>237</v>
      </c>
      <c r="D112" s="32">
        <f>D348</f>
        <v>19063</v>
      </c>
      <c r="E112" s="33">
        <v>18530</v>
      </c>
      <c r="F112" s="45">
        <v>0.74</v>
      </c>
      <c r="G112" s="35">
        <v>1</v>
      </c>
      <c r="H112" s="35">
        <v>1</v>
      </c>
      <c r="I112" s="32">
        <v>1.4</v>
      </c>
      <c r="J112" s="32">
        <v>1.68</v>
      </c>
      <c r="K112" s="32">
        <v>2.23</v>
      </c>
      <c r="L112" s="32">
        <v>2.57</v>
      </c>
      <c r="M112" s="36">
        <v>75</v>
      </c>
      <c r="N112" s="36">
        <f t="shared" si="209"/>
        <v>1547195.7462500001</v>
      </c>
      <c r="O112" s="36">
        <v>253</v>
      </c>
      <c r="P112" s="36">
        <f t="shared" si="209"/>
        <v>5219206.9840166662</v>
      </c>
      <c r="Q112" s="36">
        <v>0</v>
      </c>
      <c r="R112" s="36">
        <f t="shared" ref="R112:R119" si="722">(Q112/12*5*$D112*$F112*$G112*$I112*R$11)+(Q112/12*7*$E112*$F112*$H112*$I112*R$12)</f>
        <v>0</v>
      </c>
      <c r="S112" s="36"/>
      <c r="T112" s="36">
        <f t="shared" ref="T112:T119" si="723">(S112/12*5*$D112*$F112*$G112*$I112*T$11)+(S112/12*7*$E112*$F112*$H112*$I112*T$12)</f>
        <v>0</v>
      </c>
      <c r="U112" s="36">
        <v>0</v>
      </c>
      <c r="V112" s="36">
        <f t="shared" ref="V112:V119" si="724">(U112/12*5*$D112*$F112*$G112*$I112*V$11)+(U112/12*7*$E112*$F112*$H112*$I112*V$12)</f>
        <v>0</v>
      </c>
      <c r="W112" s="36">
        <v>39</v>
      </c>
      <c r="X112" s="36">
        <f t="shared" ref="X112:X119" si="725">(W112/12*5*$D112*$F112*$G112*$I112*X$11)+(W112/12*7*$E112*$F112*$H112*$I112*X$12)</f>
        <v>804541.78804999997</v>
      </c>
      <c r="Y112" s="36"/>
      <c r="Z112" s="36">
        <f t="shared" ref="Z112:Z119" si="726">(Y112/12*5*$D112*$F112*$G112*$I112*Z$11)+(Y112/12*7*$E112*$F112*$H112*$I112*Z$12)</f>
        <v>0</v>
      </c>
      <c r="AA112" s="36">
        <v>0</v>
      </c>
      <c r="AB112" s="36">
        <f t="shared" ref="AB112:AB119" si="727">(AA112/12*5*$D112*$F112*$G112*$I112*AB$11)+(AA112/12*7*$E112*$F112*$H112*$I112*AB$12)</f>
        <v>0</v>
      </c>
      <c r="AC112" s="36">
        <v>0</v>
      </c>
      <c r="AD112" s="36">
        <f t="shared" ref="AD112:AD119" si="728">(AC112/12*5*$D112*$F112*$G112*$I112*AD$11)+(AC112/12*7*$E112*$F112*$H112*$I112*AD$12)</f>
        <v>0</v>
      </c>
      <c r="AE112" s="36">
        <v>305</v>
      </c>
      <c r="AF112" s="36">
        <f t="shared" ref="AF112:AF119" si="729">(AE112/12*5*$D112*$F112*$G112*$I112*AF$11)+(AE112/12*7*$E112*$F112*$H112*$I112*AF$12)</f>
        <v>6291929.3680833336</v>
      </c>
      <c r="AG112" s="36">
        <v>3</v>
      </c>
      <c r="AH112" s="36">
        <f t="shared" ref="AH112:AH119" si="730">(AG112/12*5*$D112*$F112*$G112*$I112*AH$11)+(AG112/12*7*$E112*$F112*$H112*$I112*AH$12)</f>
        <v>52700.193350000001</v>
      </c>
      <c r="AI112" s="36"/>
      <c r="AJ112" s="36">
        <f t="shared" ref="AJ112:AJ119" si="731">(AI112/12*5*$D112*$F112*$G112*$I112*AJ$11)+(AI112/12*7*$E112*$F112*$H112*$I112*AJ$12)</f>
        <v>0</v>
      </c>
      <c r="AK112" s="39">
        <v>0</v>
      </c>
      <c r="AL112" s="36">
        <f t="shared" ref="AL112:AL119" si="732">(AK112/12*5*$D112*$F112*$G112*$I112*AL$11)+(AK112/12*7*$E112*$F112*$H112*$I112*AL$12)</f>
        <v>0</v>
      </c>
      <c r="AM112" s="40">
        <v>111</v>
      </c>
      <c r="AN112" s="36">
        <f t="shared" ref="AN112:AN119" si="733">(AM112/12*5*$D112*$F112*$G112*$J112*AN$11)+(AM112/12*7*$E112*$F112*$H112*$J112*AN$12)</f>
        <v>2647000.0072320001</v>
      </c>
      <c r="AO112" s="36">
        <v>20</v>
      </c>
      <c r="AP112" s="36">
        <f t="shared" ref="AP112:AP119" si="734">(AO112/12*5*$D112*$F112*$G112*$J112*AP$11)+(AO112/12*7*$E112*$F112*$H112*$J112*AP$12)</f>
        <v>421601.54680000001</v>
      </c>
      <c r="AQ112" s="36">
        <v>64</v>
      </c>
      <c r="AR112" s="36">
        <f t="shared" ref="AR112:AR119" si="735">(AQ112/12*5*$D112*$F112*$G112*$J112*AR$11)+(AQ112/12*7*$E112*$F112*$H112*$J112*AR$12)</f>
        <v>1526198.2023680001</v>
      </c>
      <c r="AS112" s="36">
        <v>0</v>
      </c>
      <c r="AT112" s="36">
        <f t="shared" ref="AT112:AT119" si="736">(AS112/12*5*$D112*$F112*$G112*$J112*AT$11)+(AS112/12*7*$E112*$F112*$H112*$J112*AT$12)</f>
        <v>0</v>
      </c>
      <c r="AU112" s="36"/>
      <c r="AV112" s="36">
        <f t="shared" ref="AV112:AV119" si="737">(AU112/12*5*$D112*$F112*$G112*$I112*AV$11)+(AU112/12*7*$E112*$F112*$H112*$I112*AV$12)</f>
        <v>0</v>
      </c>
      <c r="AW112" s="36"/>
      <c r="AX112" s="36">
        <f t="shared" ref="AX112:AX119" si="738">(AW112/12*5*$D112*$F112*$G112*$I112*AX$11)+(AW112/12*7*$E112*$F112*$H112*$I112*AX$12)</f>
        <v>0</v>
      </c>
      <c r="AY112" s="36"/>
      <c r="AZ112" s="36">
        <f t="shared" ref="AZ112:AZ119" si="739">(AY112/12*5*$D112*$F112*$G112*$J112*AZ$11)+(AY112/12*7*$E112*$F112*$H112*$J112*AZ$12)</f>
        <v>0</v>
      </c>
      <c r="BA112" s="36">
        <v>0</v>
      </c>
      <c r="BB112" s="36">
        <f t="shared" ref="BB112:BB119" si="740">(BA112/12*5*$D112*$F112*$G112*$I112*BB$11)+(BA112/12*7*$E112*$F112*$H112*$I112*BB$12)</f>
        <v>0</v>
      </c>
      <c r="BC112" s="36">
        <v>0</v>
      </c>
      <c r="BD112" s="36">
        <f t="shared" ref="BD112:BD119" si="741">(BC112/12*5*$D112*$F112*$G112*$I112*BD$11)+(BC112/12*7*$E112*$F112*$H112*$I112*BD$12)</f>
        <v>0</v>
      </c>
      <c r="BE112" s="36">
        <v>0</v>
      </c>
      <c r="BF112" s="36">
        <f t="shared" ref="BF112:BF119" si="742">(BE112/12*5*$D112*$F112*$G112*$I112*BF$11)+(BE112/12*7*$E112*$F112*$H112*$I112*BF$12)</f>
        <v>0</v>
      </c>
      <c r="BG112" s="36">
        <v>0</v>
      </c>
      <c r="BH112" s="36">
        <f t="shared" ref="BH112:BH119" si="743">(BG112/12*5*$D112*$F112*$G112*$J112*BH$11)+(BG112/12*7*$E112*$F112*$H112*$J112*BH$12)</f>
        <v>0</v>
      </c>
      <c r="BI112" s="36">
        <v>9</v>
      </c>
      <c r="BJ112" s="36">
        <f t="shared" ref="BJ112:BJ119" si="744">(BI112/12*5*$D112*$F112*$G112*$I112*BJ$11)+(BI112/12*7*$E112*$F112*$H112*$I112*BJ$12)</f>
        <v>186922.50538499997</v>
      </c>
      <c r="BK112" s="36"/>
      <c r="BL112" s="36">
        <f t="shared" ref="BL112:BL119" si="745">(BK112/12*5*$D112*$F112*$G112*$I112*BL$11)+(BK112/12*7*$E112*$F112*$H112*$I112*BL$12)</f>
        <v>0</v>
      </c>
      <c r="BM112" s="46"/>
      <c r="BN112" s="36">
        <f t="shared" ref="BN112:BN119" si="746">(BM112/12*5*$D112*$F112*$G112*$J112*BN$11)+(BM112/12*7*$E112*$F112*$H112*$J112*BN$12)</f>
        <v>0</v>
      </c>
      <c r="BO112" s="36">
        <v>174</v>
      </c>
      <c r="BP112" s="36">
        <f t="shared" ref="BP112:BP119" si="747">(BO112/12*5*$D112*$F112*$G112*$J112*BP$11)+(BO112/12*7*$E112*$F112*$H112*$J112*BP$12)</f>
        <v>4583721.4457999989</v>
      </c>
      <c r="BQ112" s="36">
        <v>984</v>
      </c>
      <c r="BR112" s="36">
        <f t="shared" ref="BR112:BR119" si="748">(BQ112/12*5*$D112*$F112*$G112*$I112*BR$11)+(BQ112/12*7*$E112*$F112*$H112*$I112*BR$12)</f>
        <v>17395854.658</v>
      </c>
      <c r="BS112" s="36">
        <v>7</v>
      </c>
      <c r="BT112" s="36">
        <f t="shared" ref="BT112:BT119" si="749">(BS112/12*5*$D112*$F112*$G112*$I112*BT$11)+(BS112/12*7*$E112*$F112*$H112*$I112*BT$12)</f>
        <v>102536.54168333331</v>
      </c>
      <c r="BU112" s="36">
        <v>0</v>
      </c>
      <c r="BV112" s="36">
        <f t="shared" ref="BV112:BV119" si="750">(BU112/12*5*$D112*$F112*$G112*$J112*BV$11)+(BU112/12*7*$E112*$F112*$H112*$J112*BV$12)</f>
        <v>0</v>
      </c>
      <c r="BW112" s="36"/>
      <c r="BX112" s="36">
        <f t="shared" ref="BX112:BX119" si="751">(BW112/12*5*$D112*$F112*$G112*$J112*BX$11)+(BW112/12*7*$E112*$F112*$H112*$J112*BX$12)</f>
        <v>0</v>
      </c>
      <c r="BY112" s="36">
        <v>0</v>
      </c>
      <c r="BZ112" s="36">
        <f t="shared" ref="BZ112:BZ119" si="752">(BY112/12*5*$D112*$F112*$G112*$I112*BZ$11)+(BY112/12*7*$E112*$F112*$H112*$I112*BZ$12)</f>
        <v>0</v>
      </c>
      <c r="CA112" s="36">
        <v>15</v>
      </c>
      <c r="CB112" s="36">
        <f t="shared" ref="CB112:CB119" si="753">(CA112/12*5*$D112*$F112*$G112*$J112*CB$11)+(CA112/12*7*$E112*$F112*$H112*$J112*CB$12)</f>
        <v>318216.85349999997</v>
      </c>
      <c r="CC112" s="36">
        <v>0</v>
      </c>
      <c r="CD112" s="36">
        <f t="shared" ref="CD112:CD119" si="754">(CC112/12*5*$D112*$F112*$G112*$I112*CD$11)+(CC112/12*7*$E112*$F112*$H112*$I112*CD$12)</f>
        <v>0</v>
      </c>
      <c r="CE112" s="36"/>
      <c r="CF112" s="36">
        <f t="shared" ref="CF112:CF119" si="755">(CE112/12*5*$D112*$F112*$G112*$I112*CF$11)+(CE112/12*7*$E112*$F112*$H112*$I112*CF$12)</f>
        <v>0</v>
      </c>
      <c r="CG112" s="36">
        <v>3</v>
      </c>
      <c r="CH112" s="36">
        <f t="shared" ref="CH112:CH119" si="756">(CG112/12*5*$D112*$F112*$G112*$I112*CH$11)+(CG112/12*7*$E112*$F112*$H112*$I112*CH$12)</f>
        <v>43944.232149999996</v>
      </c>
      <c r="CI112" s="36">
        <v>32</v>
      </c>
      <c r="CJ112" s="36">
        <f t="shared" ref="CJ112:CJ119" si="757">(CI112/12*5*$D112*$F112*$G112*$I112*CJ$11)+(CI112/12*7*$E112*$F112*$H112*$I112*CJ$12)</f>
        <v>618560.72133333329</v>
      </c>
      <c r="CK112" s="36">
        <v>37</v>
      </c>
      <c r="CL112" s="36">
        <f t="shared" ref="CL112:CN119" si="758">(CK112/12*5*$D112*$F112*$G112*$J112*CL$11)+(CK112/12*7*$E112*$F112*$H112*$J112*CL$12)</f>
        <v>874660.74512599991</v>
      </c>
      <c r="CM112" s="36">
        <v>27</v>
      </c>
      <c r="CN112" s="36">
        <f t="shared" si="758"/>
        <v>733732.09144199989</v>
      </c>
      <c r="CO112" s="41">
        <v>16</v>
      </c>
      <c r="CP112" s="36">
        <f t="shared" ref="CP112:CP119" si="759">(CO112/12*5*$D112*$F112*$G112*$I112*CP$11)+(CO112/12*7*$E112*$F112*$H112*$I112*CP$12)</f>
        <v>351243.0226666666</v>
      </c>
      <c r="CQ112" s="36">
        <v>33</v>
      </c>
      <c r="CR112" s="36">
        <f t="shared" ref="CR112:CR119" si="760">(CQ112/12*5*$D112*$F112*$G112*$J112*CR$11)+(CQ112/12*7*$E112*$F112*$H112*$J112*CR$12)</f>
        <v>876529.34569199989</v>
      </c>
      <c r="CS112" s="36">
        <v>13</v>
      </c>
      <c r="CT112" s="36">
        <f t="shared" ref="CT112:CT119" si="761">(CS112/12*5*$D112*$F112*$G112*$J112*CT$11)+(CS112/12*7*$E112*$F112*$H112*$J112*CT$12)</f>
        <v>300228.53478799993</v>
      </c>
      <c r="CU112" s="36">
        <v>60</v>
      </c>
      <c r="CV112" s="36">
        <f t="shared" ref="CV112:CV119" si="762">(CU112/12*5*$D112*$F112*$G112*$J112*CV$11)+(CU112/12*7*$E112*$F112*$H112*$J112*CV$12)</f>
        <v>1596652.1096399999</v>
      </c>
      <c r="CW112" s="36">
        <v>33</v>
      </c>
      <c r="CX112" s="36">
        <f t="shared" ref="CX112:CX119" si="763">(CW112/12*5*$D112*$F112*$G112*$J112*CX$11)+(CW112/12*7*$E112*$F112*$H112*$J112*CX$12)</f>
        <v>876529.34569199989</v>
      </c>
      <c r="CY112" s="36">
        <v>28</v>
      </c>
      <c r="CZ112" s="36">
        <f t="shared" ref="CZ112:CZ119" si="764">(CY112/12*5*$D112*$F112*$G112*$J112*CZ$11)+(CY112/12*7*$E112*$F112*$H112*$J112*CZ$12)</f>
        <v>745104.31783200009</v>
      </c>
      <c r="DA112" s="36">
        <v>163</v>
      </c>
      <c r="DB112" s="36">
        <f t="shared" ref="DB112:DB119" si="765">(DA112/12*5*$D112*$F112*$G112*$I112*DB$11)+(DA112/12*7*$E112*$F112*$H112*$I112*DB$12)</f>
        <v>3578288.2934166663</v>
      </c>
      <c r="DC112" s="36">
        <v>11</v>
      </c>
      <c r="DD112" s="36">
        <f t="shared" ref="DD112:DD119" si="766">(DC112/12*5*$D112*$F112*$G112*$I112*DD$11)+(DC112/12*7*$E112*$F112*$H112*$I112*DD$12)</f>
        <v>248653.9868633333</v>
      </c>
      <c r="DE112" s="36">
        <v>2</v>
      </c>
      <c r="DF112" s="36">
        <f t="shared" ref="DF112:DF119" si="767">(DE112/12*5*$D112*$F112*$G112*$J112*DF$11)+(DE112/12*7*$E112*$F112*$H112*$J112*DF$12)</f>
        <v>58912.606199999995</v>
      </c>
      <c r="DG112" s="36">
        <v>20</v>
      </c>
      <c r="DH112" s="36">
        <f t="shared" ref="DH112:DH119" si="768">(DG112/12*5*$D112*$F112*$G112*$J112*DH$11)+(DG112/12*7*$E112*$F112*$H112*$J112*DH$12)</f>
        <v>571351.72080000001</v>
      </c>
      <c r="DI112" s="36">
        <v>24</v>
      </c>
      <c r="DJ112" s="36">
        <f t="shared" si="308"/>
        <v>938393.65590000001</v>
      </c>
      <c r="DK112" s="36">
        <v>33</v>
      </c>
      <c r="DL112" s="36">
        <f t="shared" si="539"/>
        <v>1394666.5825399996</v>
      </c>
      <c r="DM112" s="36"/>
      <c r="DN112" s="36">
        <f t="shared" si="540"/>
        <v>0</v>
      </c>
      <c r="DO112" s="36">
        <f t="shared" si="720"/>
        <v>2594</v>
      </c>
      <c r="DP112" s="36">
        <f t="shared" si="720"/>
        <v>54905077.152600326</v>
      </c>
      <c r="DQ112" s="47">
        <f t="shared" si="543"/>
        <v>2594</v>
      </c>
      <c r="DR112" s="80">
        <f t="shared" si="542"/>
        <v>1</v>
      </c>
    </row>
    <row r="113" spans="1:122" ht="30" customHeight="1" x14ac:dyDescent="0.25">
      <c r="A113" s="43"/>
      <c r="B113" s="44">
        <v>86</v>
      </c>
      <c r="C113" s="31" t="s">
        <v>238</v>
      </c>
      <c r="D113" s="32">
        <f t="shared" si="544"/>
        <v>19063</v>
      </c>
      <c r="E113" s="33">
        <v>18530</v>
      </c>
      <c r="F113" s="45">
        <v>0.99</v>
      </c>
      <c r="G113" s="35">
        <v>1</v>
      </c>
      <c r="H113" s="35">
        <v>1</v>
      </c>
      <c r="I113" s="32">
        <v>1.4</v>
      </c>
      <c r="J113" s="32">
        <v>1.68</v>
      </c>
      <c r="K113" s="32">
        <v>2.23</v>
      </c>
      <c r="L113" s="32">
        <v>2.57</v>
      </c>
      <c r="M113" s="36">
        <v>11</v>
      </c>
      <c r="N113" s="36">
        <f t="shared" ref="N113:P179" si="769">(M113/12*5*$D113*$F113*$G113*$I113*N$11)+(M113/12*7*$E113*$F113*$H113*$I113*N$12)</f>
        <v>303584.89507500001</v>
      </c>
      <c r="O113" s="36">
        <v>30</v>
      </c>
      <c r="P113" s="36">
        <f t="shared" si="769"/>
        <v>827958.80474999989</v>
      </c>
      <c r="Q113" s="36"/>
      <c r="R113" s="36">
        <f t="shared" si="722"/>
        <v>0</v>
      </c>
      <c r="S113" s="36"/>
      <c r="T113" s="36">
        <f t="shared" si="723"/>
        <v>0</v>
      </c>
      <c r="U113" s="36"/>
      <c r="V113" s="36">
        <f t="shared" si="724"/>
        <v>0</v>
      </c>
      <c r="W113" s="36">
        <v>6</v>
      </c>
      <c r="X113" s="36">
        <f t="shared" si="725"/>
        <v>165591.76094999997</v>
      </c>
      <c r="Y113" s="36"/>
      <c r="Z113" s="36">
        <f t="shared" si="726"/>
        <v>0</v>
      </c>
      <c r="AA113" s="36"/>
      <c r="AB113" s="36">
        <f t="shared" si="727"/>
        <v>0</v>
      </c>
      <c r="AC113" s="36">
        <v>0</v>
      </c>
      <c r="AD113" s="36">
        <f t="shared" si="728"/>
        <v>0</v>
      </c>
      <c r="AE113" s="36">
        <v>64</v>
      </c>
      <c r="AF113" s="36">
        <f t="shared" si="729"/>
        <v>1766312.1167999997</v>
      </c>
      <c r="AG113" s="36"/>
      <c r="AH113" s="36">
        <f t="shared" si="730"/>
        <v>0</v>
      </c>
      <c r="AI113" s="36"/>
      <c r="AJ113" s="36">
        <f t="shared" si="731"/>
        <v>0</v>
      </c>
      <c r="AK113" s="39">
        <v>0</v>
      </c>
      <c r="AL113" s="36">
        <f t="shared" si="732"/>
        <v>0</v>
      </c>
      <c r="AM113" s="40">
        <v>15</v>
      </c>
      <c r="AN113" s="36">
        <f t="shared" si="733"/>
        <v>478548.21167999995</v>
      </c>
      <c r="AO113" s="36"/>
      <c r="AP113" s="36">
        <f t="shared" si="734"/>
        <v>0</v>
      </c>
      <c r="AQ113" s="36">
        <v>1</v>
      </c>
      <c r="AR113" s="36">
        <f t="shared" si="735"/>
        <v>31903.214111999994</v>
      </c>
      <c r="AS113" s="36"/>
      <c r="AT113" s="36">
        <f t="shared" si="736"/>
        <v>0</v>
      </c>
      <c r="AU113" s="36"/>
      <c r="AV113" s="36">
        <f t="shared" si="737"/>
        <v>0</v>
      </c>
      <c r="AW113" s="36"/>
      <c r="AX113" s="36">
        <f t="shared" si="738"/>
        <v>0</v>
      </c>
      <c r="AY113" s="36"/>
      <c r="AZ113" s="36">
        <f t="shared" si="739"/>
        <v>0</v>
      </c>
      <c r="BA113" s="36"/>
      <c r="BB113" s="36">
        <f t="shared" si="740"/>
        <v>0</v>
      </c>
      <c r="BC113" s="36"/>
      <c r="BD113" s="36">
        <f t="shared" si="741"/>
        <v>0</v>
      </c>
      <c r="BE113" s="36"/>
      <c r="BF113" s="36">
        <f t="shared" si="742"/>
        <v>0</v>
      </c>
      <c r="BG113" s="36"/>
      <c r="BH113" s="36">
        <f t="shared" si="743"/>
        <v>0</v>
      </c>
      <c r="BI113" s="36">
        <v>0</v>
      </c>
      <c r="BJ113" s="36">
        <f t="shared" si="744"/>
        <v>0</v>
      </c>
      <c r="BK113" s="36"/>
      <c r="BL113" s="36">
        <f t="shared" si="745"/>
        <v>0</v>
      </c>
      <c r="BM113" s="46"/>
      <c r="BN113" s="36">
        <f t="shared" si="746"/>
        <v>0</v>
      </c>
      <c r="BO113" s="36">
        <v>0</v>
      </c>
      <c r="BP113" s="36">
        <f t="shared" si="747"/>
        <v>0</v>
      </c>
      <c r="BQ113" s="36"/>
      <c r="BR113" s="36">
        <f t="shared" si="748"/>
        <v>0</v>
      </c>
      <c r="BS113" s="36"/>
      <c r="BT113" s="36">
        <f t="shared" si="749"/>
        <v>0</v>
      </c>
      <c r="BU113" s="36"/>
      <c r="BV113" s="36">
        <f t="shared" si="750"/>
        <v>0</v>
      </c>
      <c r="BW113" s="36"/>
      <c r="BX113" s="36">
        <f t="shared" si="751"/>
        <v>0</v>
      </c>
      <c r="BY113" s="36"/>
      <c r="BZ113" s="36">
        <f t="shared" si="752"/>
        <v>0</v>
      </c>
      <c r="CA113" s="36"/>
      <c r="CB113" s="36">
        <f t="shared" si="753"/>
        <v>0</v>
      </c>
      <c r="CC113" s="36"/>
      <c r="CD113" s="36">
        <f t="shared" si="754"/>
        <v>0</v>
      </c>
      <c r="CE113" s="36"/>
      <c r="CF113" s="36">
        <f t="shared" si="755"/>
        <v>0</v>
      </c>
      <c r="CG113" s="36"/>
      <c r="CH113" s="36">
        <f t="shared" si="756"/>
        <v>0</v>
      </c>
      <c r="CI113" s="36">
        <v>3</v>
      </c>
      <c r="CJ113" s="36">
        <f t="shared" si="757"/>
        <v>77581.306687499993</v>
      </c>
      <c r="CK113" s="36">
        <v>1</v>
      </c>
      <c r="CL113" s="36">
        <f t="shared" si="758"/>
        <v>31625.790272999995</v>
      </c>
      <c r="CM113" s="36"/>
      <c r="CN113" s="36">
        <f t="shared" si="758"/>
        <v>0</v>
      </c>
      <c r="CO113" s="41"/>
      <c r="CP113" s="36">
        <f t="shared" si="759"/>
        <v>0</v>
      </c>
      <c r="CQ113" s="36">
        <v>1</v>
      </c>
      <c r="CR113" s="36">
        <f t="shared" si="760"/>
        <v>35534.973473999991</v>
      </c>
      <c r="CS113" s="36"/>
      <c r="CT113" s="36">
        <f t="shared" si="761"/>
        <v>0</v>
      </c>
      <c r="CU113" s="36"/>
      <c r="CV113" s="36">
        <f t="shared" si="762"/>
        <v>0</v>
      </c>
      <c r="CW113" s="36">
        <v>1</v>
      </c>
      <c r="CX113" s="36">
        <f t="shared" si="763"/>
        <v>35534.973473999991</v>
      </c>
      <c r="CY113" s="36">
        <v>4</v>
      </c>
      <c r="CZ113" s="36">
        <f t="shared" si="764"/>
        <v>142404.10707599996</v>
      </c>
      <c r="DA113" s="36">
        <v>1</v>
      </c>
      <c r="DB113" s="36">
        <f t="shared" si="765"/>
        <v>29369.137874999993</v>
      </c>
      <c r="DC113" s="36"/>
      <c r="DD113" s="36">
        <f t="shared" si="766"/>
        <v>0</v>
      </c>
      <c r="DE113" s="36"/>
      <c r="DF113" s="36">
        <f t="shared" si="767"/>
        <v>0</v>
      </c>
      <c r="DG113" s="36"/>
      <c r="DH113" s="36">
        <f t="shared" si="768"/>
        <v>0</v>
      </c>
      <c r="DI113" s="36"/>
      <c r="DJ113" s="36">
        <f t="shared" si="308"/>
        <v>0</v>
      </c>
      <c r="DK113" s="36"/>
      <c r="DL113" s="36">
        <f t="shared" si="539"/>
        <v>0</v>
      </c>
      <c r="DM113" s="36"/>
      <c r="DN113" s="36">
        <f t="shared" si="540"/>
        <v>0</v>
      </c>
      <c r="DO113" s="36">
        <f t="shared" si="720"/>
        <v>138</v>
      </c>
      <c r="DP113" s="36">
        <f t="shared" si="720"/>
        <v>3925949.2922264999</v>
      </c>
      <c r="DQ113" s="47">
        <f t="shared" si="543"/>
        <v>138</v>
      </c>
      <c r="DR113" s="80">
        <f t="shared" si="542"/>
        <v>1</v>
      </c>
    </row>
    <row r="114" spans="1:122" ht="30" customHeight="1" x14ac:dyDescent="0.25">
      <c r="A114" s="43"/>
      <c r="B114" s="44">
        <v>87</v>
      </c>
      <c r="C114" s="31" t="s">
        <v>239</v>
      </c>
      <c r="D114" s="32">
        <f t="shared" si="544"/>
        <v>19063</v>
      </c>
      <c r="E114" s="33">
        <v>18530</v>
      </c>
      <c r="F114" s="45">
        <v>1.1499999999999999</v>
      </c>
      <c r="G114" s="35">
        <v>1</v>
      </c>
      <c r="H114" s="35">
        <v>1</v>
      </c>
      <c r="I114" s="32">
        <v>1.4</v>
      </c>
      <c r="J114" s="32">
        <v>1.68</v>
      </c>
      <c r="K114" s="32">
        <v>2.23</v>
      </c>
      <c r="L114" s="32">
        <v>2.57</v>
      </c>
      <c r="M114" s="36">
        <v>63</v>
      </c>
      <c r="N114" s="36">
        <f t="shared" si="769"/>
        <v>2019717.6903749998</v>
      </c>
      <c r="O114" s="36">
        <v>126</v>
      </c>
      <c r="P114" s="36">
        <f t="shared" si="769"/>
        <v>4039435.3807499995</v>
      </c>
      <c r="Q114" s="36"/>
      <c r="R114" s="36">
        <f t="shared" si="722"/>
        <v>0</v>
      </c>
      <c r="S114" s="36"/>
      <c r="T114" s="36">
        <f t="shared" si="723"/>
        <v>0</v>
      </c>
      <c r="U114" s="36"/>
      <c r="V114" s="36">
        <f t="shared" si="724"/>
        <v>0</v>
      </c>
      <c r="W114" s="36">
        <v>6</v>
      </c>
      <c r="X114" s="36">
        <f t="shared" si="725"/>
        <v>192354.06574999998</v>
      </c>
      <c r="Y114" s="36"/>
      <c r="Z114" s="36">
        <f t="shared" si="726"/>
        <v>0</v>
      </c>
      <c r="AA114" s="36"/>
      <c r="AB114" s="36">
        <f t="shared" si="727"/>
        <v>0</v>
      </c>
      <c r="AC114" s="36">
        <v>0</v>
      </c>
      <c r="AD114" s="36">
        <f t="shared" si="728"/>
        <v>0</v>
      </c>
      <c r="AE114" s="36">
        <v>8</v>
      </c>
      <c r="AF114" s="36">
        <f t="shared" si="729"/>
        <v>256472.0876666666</v>
      </c>
      <c r="AG114" s="36">
        <v>7</v>
      </c>
      <c r="AH114" s="36">
        <f t="shared" si="730"/>
        <v>191097.54795833334</v>
      </c>
      <c r="AI114" s="36"/>
      <c r="AJ114" s="36">
        <f t="shared" si="731"/>
        <v>0</v>
      </c>
      <c r="AK114" s="39">
        <v>0</v>
      </c>
      <c r="AL114" s="36">
        <f t="shared" si="732"/>
        <v>0</v>
      </c>
      <c r="AM114" s="40">
        <v>282</v>
      </c>
      <c r="AN114" s="36">
        <f t="shared" si="733"/>
        <v>10450719.53184</v>
      </c>
      <c r="AO114" s="36">
        <v>17</v>
      </c>
      <c r="AP114" s="36">
        <f t="shared" si="734"/>
        <v>556912.85404999997</v>
      </c>
      <c r="AQ114" s="36">
        <v>45</v>
      </c>
      <c r="AR114" s="36">
        <f t="shared" si="735"/>
        <v>1667668.0104</v>
      </c>
      <c r="AS114" s="36"/>
      <c r="AT114" s="36">
        <f t="shared" si="736"/>
        <v>0</v>
      </c>
      <c r="AU114" s="36"/>
      <c r="AV114" s="36">
        <f t="shared" si="737"/>
        <v>0</v>
      </c>
      <c r="AW114" s="36"/>
      <c r="AX114" s="36">
        <f t="shared" si="738"/>
        <v>0</v>
      </c>
      <c r="AY114" s="36"/>
      <c r="AZ114" s="36">
        <f t="shared" si="739"/>
        <v>0</v>
      </c>
      <c r="BA114" s="36"/>
      <c r="BB114" s="36">
        <f t="shared" si="740"/>
        <v>0</v>
      </c>
      <c r="BC114" s="36"/>
      <c r="BD114" s="36">
        <f t="shared" si="741"/>
        <v>0</v>
      </c>
      <c r="BE114" s="36"/>
      <c r="BF114" s="36">
        <f t="shared" si="742"/>
        <v>0</v>
      </c>
      <c r="BG114" s="36"/>
      <c r="BH114" s="36">
        <f t="shared" si="743"/>
        <v>0</v>
      </c>
      <c r="BI114" s="36">
        <v>0</v>
      </c>
      <c r="BJ114" s="36">
        <f t="shared" si="744"/>
        <v>0</v>
      </c>
      <c r="BK114" s="36"/>
      <c r="BL114" s="36">
        <f t="shared" si="745"/>
        <v>0</v>
      </c>
      <c r="BM114" s="46"/>
      <c r="BN114" s="36">
        <f t="shared" si="746"/>
        <v>0</v>
      </c>
      <c r="BO114" s="36">
        <v>0</v>
      </c>
      <c r="BP114" s="36">
        <f t="shared" si="747"/>
        <v>0</v>
      </c>
      <c r="BQ114" s="36"/>
      <c r="BR114" s="36">
        <f t="shared" si="748"/>
        <v>0</v>
      </c>
      <c r="BS114" s="36"/>
      <c r="BT114" s="36">
        <f t="shared" si="749"/>
        <v>0</v>
      </c>
      <c r="BU114" s="36"/>
      <c r="BV114" s="36">
        <f t="shared" si="750"/>
        <v>0</v>
      </c>
      <c r="BW114" s="36"/>
      <c r="BX114" s="36">
        <f t="shared" si="751"/>
        <v>0</v>
      </c>
      <c r="BY114" s="36"/>
      <c r="BZ114" s="36">
        <f t="shared" si="752"/>
        <v>0</v>
      </c>
      <c r="CA114" s="36">
        <v>32</v>
      </c>
      <c r="CB114" s="36">
        <f t="shared" si="753"/>
        <v>1054989.2079999999</v>
      </c>
      <c r="CC114" s="36"/>
      <c r="CD114" s="36">
        <f t="shared" si="754"/>
        <v>0</v>
      </c>
      <c r="CE114" s="36"/>
      <c r="CF114" s="36">
        <f t="shared" si="755"/>
        <v>0</v>
      </c>
      <c r="CG114" s="36"/>
      <c r="CH114" s="36">
        <f t="shared" si="756"/>
        <v>0</v>
      </c>
      <c r="CI114" s="36">
        <v>21</v>
      </c>
      <c r="CJ114" s="36">
        <f t="shared" si="757"/>
        <v>630837.8978124999</v>
      </c>
      <c r="CK114" s="36">
        <v>10</v>
      </c>
      <c r="CL114" s="36">
        <f t="shared" si="758"/>
        <v>367370.29105</v>
      </c>
      <c r="CM114" s="36">
        <v>40</v>
      </c>
      <c r="CN114" s="36">
        <f t="shared" si="758"/>
        <v>1689273.0833999999</v>
      </c>
      <c r="CO114" s="41">
        <v>11</v>
      </c>
      <c r="CP114" s="36">
        <f t="shared" si="759"/>
        <v>375272.31729166652</v>
      </c>
      <c r="CQ114" s="36">
        <v>16</v>
      </c>
      <c r="CR114" s="36">
        <f t="shared" si="760"/>
        <v>660447.9918399998</v>
      </c>
      <c r="CS114" s="36">
        <v>11</v>
      </c>
      <c r="CT114" s="36">
        <f t="shared" si="761"/>
        <v>394791.1606099999</v>
      </c>
      <c r="CU114" s="36">
        <v>9</v>
      </c>
      <c r="CV114" s="36">
        <f t="shared" si="762"/>
        <v>372192.55258499994</v>
      </c>
      <c r="CW114" s="36"/>
      <c r="CX114" s="36">
        <f t="shared" si="763"/>
        <v>0</v>
      </c>
      <c r="CY114" s="36">
        <v>37</v>
      </c>
      <c r="CZ114" s="36">
        <f t="shared" si="764"/>
        <v>1530124.9384049997</v>
      </c>
      <c r="DA114" s="36">
        <v>43</v>
      </c>
      <c r="DB114" s="36">
        <f t="shared" si="765"/>
        <v>1466973.6039583331</v>
      </c>
      <c r="DC114" s="36">
        <v>10</v>
      </c>
      <c r="DD114" s="36">
        <f t="shared" si="766"/>
        <v>351292.48758333328</v>
      </c>
      <c r="DE114" s="36"/>
      <c r="DF114" s="36">
        <f t="shared" si="767"/>
        <v>0</v>
      </c>
      <c r="DG114" s="36">
        <v>18</v>
      </c>
      <c r="DH114" s="36">
        <f t="shared" si="768"/>
        <v>799120.31219999993</v>
      </c>
      <c r="DI114" s="36">
        <v>8</v>
      </c>
      <c r="DJ114" s="36">
        <f t="shared" si="308"/>
        <v>486104.82174999989</v>
      </c>
      <c r="DK114" s="36">
        <v>15</v>
      </c>
      <c r="DL114" s="36">
        <f t="shared" si="539"/>
        <v>985176.02574999991</v>
      </c>
      <c r="DM114" s="36"/>
      <c r="DN114" s="36">
        <f t="shared" si="540"/>
        <v>0</v>
      </c>
      <c r="DO114" s="36">
        <f t="shared" si="720"/>
        <v>835</v>
      </c>
      <c r="DP114" s="36">
        <f t="shared" si="720"/>
        <v>30538343.861025829</v>
      </c>
      <c r="DQ114" s="47">
        <f t="shared" si="543"/>
        <v>835</v>
      </c>
      <c r="DR114" s="80">
        <f t="shared" si="542"/>
        <v>1</v>
      </c>
    </row>
    <row r="115" spans="1:122" ht="15.75" customHeight="1" x14ac:dyDescent="0.25">
      <c r="A115" s="43"/>
      <c r="B115" s="44">
        <v>88</v>
      </c>
      <c r="C115" s="31" t="s">
        <v>240</v>
      </c>
      <c r="D115" s="32">
        <f t="shared" si="544"/>
        <v>19063</v>
      </c>
      <c r="E115" s="33">
        <v>18530</v>
      </c>
      <c r="F115" s="45">
        <v>2.82</v>
      </c>
      <c r="G115" s="35">
        <v>1</v>
      </c>
      <c r="H115" s="35">
        <v>1</v>
      </c>
      <c r="I115" s="32">
        <v>1.4</v>
      </c>
      <c r="J115" s="32">
        <v>1.68</v>
      </c>
      <c r="K115" s="32">
        <v>2.23</v>
      </c>
      <c r="L115" s="32">
        <v>2.57</v>
      </c>
      <c r="M115" s="36">
        <v>78</v>
      </c>
      <c r="N115" s="36">
        <f t="shared" si="769"/>
        <v>6131913.0872999988</v>
      </c>
      <c r="O115" s="36">
        <v>219</v>
      </c>
      <c r="P115" s="36">
        <f t="shared" si="769"/>
        <v>17216525.20665</v>
      </c>
      <c r="Q115" s="36"/>
      <c r="R115" s="36">
        <f t="shared" si="722"/>
        <v>0</v>
      </c>
      <c r="S115" s="36"/>
      <c r="T115" s="36">
        <f t="shared" si="723"/>
        <v>0</v>
      </c>
      <c r="U115" s="36"/>
      <c r="V115" s="36">
        <f t="shared" si="724"/>
        <v>0</v>
      </c>
      <c r="W115" s="36">
        <v>15</v>
      </c>
      <c r="X115" s="36">
        <f t="shared" si="725"/>
        <v>1179214.05525</v>
      </c>
      <c r="Y115" s="36"/>
      <c r="Z115" s="36">
        <f t="shared" si="726"/>
        <v>0</v>
      </c>
      <c r="AA115" s="36"/>
      <c r="AB115" s="36">
        <f t="shared" si="727"/>
        <v>0</v>
      </c>
      <c r="AC115" s="36">
        <v>0</v>
      </c>
      <c r="AD115" s="36">
        <f t="shared" si="728"/>
        <v>0</v>
      </c>
      <c r="AE115" s="36">
        <v>12</v>
      </c>
      <c r="AF115" s="36">
        <f t="shared" si="729"/>
        <v>943371.24419999996</v>
      </c>
      <c r="AG115" s="36"/>
      <c r="AH115" s="36">
        <f t="shared" si="730"/>
        <v>0</v>
      </c>
      <c r="AI115" s="36"/>
      <c r="AJ115" s="36">
        <f t="shared" si="731"/>
        <v>0</v>
      </c>
      <c r="AK115" s="39">
        <v>0</v>
      </c>
      <c r="AL115" s="36">
        <f t="shared" si="732"/>
        <v>0</v>
      </c>
      <c r="AM115" s="40">
        <v>60</v>
      </c>
      <c r="AN115" s="36">
        <f t="shared" si="733"/>
        <v>5452549.3209600002</v>
      </c>
      <c r="AO115" s="36"/>
      <c r="AP115" s="36">
        <f t="shared" si="734"/>
        <v>0</v>
      </c>
      <c r="AQ115" s="36">
        <v>171</v>
      </c>
      <c r="AR115" s="36">
        <f t="shared" si="735"/>
        <v>15539765.564735999</v>
      </c>
      <c r="AS115" s="36"/>
      <c r="AT115" s="36">
        <f t="shared" si="736"/>
        <v>0</v>
      </c>
      <c r="AU115" s="36"/>
      <c r="AV115" s="36">
        <f t="shared" si="737"/>
        <v>0</v>
      </c>
      <c r="AW115" s="36"/>
      <c r="AX115" s="36">
        <f t="shared" si="738"/>
        <v>0</v>
      </c>
      <c r="AY115" s="36"/>
      <c r="AZ115" s="36">
        <f t="shared" si="739"/>
        <v>0</v>
      </c>
      <c r="BA115" s="36"/>
      <c r="BB115" s="36">
        <f t="shared" si="740"/>
        <v>0</v>
      </c>
      <c r="BC115" s="36"/>
      <c r="BD115" s="36">
        <f t="shared" si="741"/>
        <v>0</v>
      </c>
      <c r="BE115" s="36"/>
      <c r="BF115" s="36">
        <f t="shared" si="742"/>
        <v>0</v>
      </c>
      <c r="BG115" s="36"/>
      <c r="BH115" s="36">
        <f t="shared" si="743"/>
        <v>0</v>
      </c>
      <c r="BI115" s="36">
        <v>6</v>
      </c>
      <c r="BJ115" s="36">
        <f t="shared" si="744"/>
        <v>474884.20286999992</v>
      </c>
      <c r="BK115" s="36">
        <v>1</v>
      </c>
      <c r="BL115" s="36">
        <f t="shared" si="745"/>
        <v>75729.851679999992</v>
      </c>
      <c r="BM115" s="46"/>
      <c r="BN115" s="36">
        <f t="shared" si="746"/>
        <v>0</v>
      </c>
      <c r="BO115" s="36">
        <v>0</v>
      </c>
      <c r="BP115" s="36">
        <f t="shared" si="747"/>
        <v>0</v>
      </c>
      <c r="BQ115" s="36"/>
      <c r="BR115" s="36">
        <f t="shared" si="748"/>
        <v>0</v>
      </c>
      <c r="BS115" s="36"/>
      <c r="BT115" s="36">
        <f t="shared" si="749"/>
        <v>0</v>
      </c>
      <c r="BU115" s="36"/>
      <c r="BV115" s="36">
        <f t="shared" si="750"/>
        <v>0</v>
      </c>
      <c r="BW115" s="36"/>
      <c r="BX115" s="36">
        <f t="shared" si="751"/>
        <v>0</v>
      </c>
      <c r="BY115" s="36"/>
      <c r="BZ115" s="36">
        <f t="shared" si="752"/>
        <v>0</v>
      </c>
      <c r="CA115" s="36">
        <v>20</v>
      </c>
      <c r="CB115" s="36">
        <f t="shared" si="753"/>
        <v>1616885.6340000001</v>
      </c>
      <c r="CC115" s="36"/>
      <c r="CD115" s="36">
        <f t="shared" si="754"/>
        <v>0</v>
      </c>
      <c r="CE115" s="36"/>
      <c r="CF115" s="36">
        <f t="shared" si="755"/>
        <v>0</v>
      </c>
      <c r="CG115" s="36"/>
      <c r="CH115" s="36">
        <f t="shared" si="756"/>
        <v>0</v>
      </c>
      <c r="CI115" s="36">
        <v>3</v>
      </c>
      <c r="CJ115" s="36">
        <f t="shared" si="757"/>
        <v>220989.17662499996</v>
      </c>
      <c r="CK115" s="36">
        <v>20</v>
      </c>
      <c r="CL115" s="36">
        <f t="shared" si="758"/>
        <v>1801711.6882799999</v>
      </c>
      <c r="CM115" s="36">
        <v>23</v>
      </c>
      <c r="CN115" s="36">
        <f t="shared" si="758"/>
        <v>2381875.0475939997</v>
      </c>
      <c r="CO115" s="41">
        <v>26</v>
      </c>
      <c r="CP115" s="36">
        <f t="shared" si="759"/>
        <v>2175096.1504999991</v>
      </c>
      <c r="CQ115" s="36">
        <v>1</v>
      </c>
      <c r="CR115" s="36">
        <f t="shared" si="760"/>
        <v>101220.83353199998</v>
      </c>
      <c r="CS115" s="36">
        <v>1</v>
      </c>
      <c r="CT115" s="36">
        <f t="shared" si="761"/>
        <v>88008.780467999983</v>
      </c>
      <c r="CU115" s="36">
        <v>4</v>
      </c>
      <c r="CV115" s="36">
        <f t="shared" si="762"/>
        <v>405635.94136799988</v>
      </c>
      <c r="CW115" s="36">
        <v>7</v>
      </c>
      <c r="CX115" s="36">
        <f t="shared" si="763"/>
        <v>708545.83472399996</v>
      </c>
      <c r="CY115" s="36">
        <v>5</v>
      </c>
      <c r="CZ115" s="36">
        <f t="shared" si="764"/>
        <v>507044.92670999997</v>
      </c>
      <c r="DA115" s="36">
        <v>15</v>
      </c>
      <c r="DB115" s="36">
        <f t="shared" si="765"/>
        <v>1254863.1637499998</v>
      </c>
      <c r="DC115" s="36"/>
      <c r="DD115" s="36">
        <f t="shared" si="766"/>
        <v>0</v>
      </c>
      <c r="DE115" s="36">
        <v>2</v>
      </c>
      <c r="DF115" s="36">
        <f t="shared" si="767"/>
        <v>224504.79659999994</v>
      </c>
      <c r="DG115" s="36">
        <v>6</v>
      </c>
      <c r="DH115" s="36">
        <f t="shared" si="768"/>
        <v>653193.99431999982</v>
      </c>
      <c r="DI115" s="36">
        <v>1</v>
      </c>
      <c r="DJ115" s="36">
        <f t="shared" ref="DJ115:DJ119" si="770">(DI115/12*5*$D115*$F115*$G115*$K115*DJ$11)+(DI115/12*7*$E115*$F115*$H115*$K115*DJ$12)</f>
        <v>149001.69536249997</v>
      </c>
      <c r="DK115" s="36">
        <v>27</v>
      </c>
      <c r="DL115" s="36">
        <f t="shared" si="539"/>
        <v>4348481.3101799991</v>
      </c>
      <c r="DM115" s="36"/>
      <c r="DN115" s="36">
        <f t="shared" si="540"/>
        <v>0</v>
      </c>
      <c r="DO115" s="36">
        <f t="shared" si="720"/>
        <v>723</v>
      </c>
      <c r="DP115" s="36">
        <f t="shared" si="720"/>
        <v>63651011.507659502</v>
      </c>
      <c r="DQ115" s="47">
        <f t="shared" si="543"/>
        <v>723</v>
      </c>
      <c r="DR115" s="80">
        <f t="shared" si="542"/>
        <v>1</v>
      </c>
    </row>
    <row r="116" spans="1:122" ht="28.5" customHeight="1" x14ac:dyDescent="0.25">
      <c r="A116" s="43"/>
      <c r="B116" s="44">
        <v>89</v>
      </c>
      <c r="C116" s="31" t="s">
        <v>241</v>
      </c>
      <c r="D116" s="32">
        <f t="shared" si="544"/>
        <v>19063</v>
      </c>
      <c r="E116" s="33">
        <v>18530</v>
      </c>
      <c r="F116" s="45">
        <v>2.52</v>
      </c>
      <c r="G116" s="35">
        <v>1</v>
      </c>
      <c r="H116" s="35">
        <v>1</v>
      </c>
      <c r="I116" s="32">
        <v>1.4</v>
      </c>
      <c r="J116" s="32">
        <v>1.68</v>
      </c>
      <c r="K116" s="32">
        <v>2.23</v>
      </c>
      <c r="L116" s="32">
        <v>2.57</v>
      </c>
      <c r="M116" s="36">
        <v>380</v>
      </c>
      <c r="N116" s="36">
        <f t="shared" si="769"/>
        <v>26695399.037999999</v>
      </c>
      <c r="O116" s="36">
        <v>1835</v>
      </c>
      <c r="P116" s="36">
        <f t="shared" si="769"/>
        <v>128910676.93349999</v>
      </c>
      <c r="Q116" s="36">
        <v>0</v>
      </c>
      <c r="R116" s="36">
        <f t="shared" si="722"/>
        <v>0</v>
      </c>
      <c r="S116" s="36"/>
      <c r="T116" s="36">
        <f t="shared" si="723"/>
        <v>0</v>
      </c>
      <c r="U116" s="36">
        <v>0</v>
      </c>
      <c r="V116" s="36">
        <f t="shared" si="724"/>
        <v>0</v>
      </c>
      <c r="W116" s="36">
        <v>81</v>
      </c>
      <c r="X116" s="36">
        <f t="shared" si="725"/>
        <v>5690335.0581</v>
      </c>
      <c r="Y116" s="36"/>
      <c r="Z116" s="36">
        <f t="shared" si="726"/>
        <v>0</v>
      </c>
      <c r="AA116" s="36">
        <v>0</v>
      </c>
      <c r="AB116" s="36">
        <f t="shared" si="727"/>
        <v>0</v>
      </c>
      <c r="AC116" s="36">
        <v>0</v>
      </c>
      <c r="AD116" s="36">
        <f t="shared" si="728"/>
        <v>0</v>
      </c>
      <c r="AE116" s="36">
        <v>4</v>
      </c>
      <c r="AF116" s="36">
        <f t="shared" si="729"/>
        <v>281004.20039999997</v>
      </c>
      <c r="AG116" s="36"/>
      <c r="AH116" s="36">
        <f t="shared" si="730"/>
        <v>0</v>
      </c>
      <c r="AI116" s="36"/>
      <c r="AJ116" s="36">
        <f t="shared" si="731"/>
        <v>0</v>
      </c>
      <c r="AK116" s="39">
        <v>0</v>
      </c>
      <c r="AL116" s="36">
        <f t="shared" si="732"/>
        <v>0</v>
      </c>
      <c r="AM116" s="40">
        <v>285</v>
      </c>
      <c r="AN116" s="36">
        <f t="shared" si="733"/>
        <v>23144331.692159999</v>
      </c>
      <c r="AO116" s="36"/>
      <c r="AP116" s="36">
        <f t="shared" si="734"/>
        <v>0</v>
      </c>
      <c r="AQ116" s="36">
        <v>840</v>
      </c>
      <c r="AR116" s="36">
        <f t="shared" si="735"/>
        <v>68214872.355839998</v>
      </c>
      <c r="AS116" s="36">
        <v>0</v>
      </c>
      <c r="AT116" s="36">
        <f t="shared" si="736"/>
        <v>0</v>
      </c>
      <c r="AU116" s="36"/>
      <c r="AV116" s="36">
        <f t="shared" si="737"/>
        <v>0</v>
      </c>
      <c r="AW116" s="36"/>
      <c r="AX116" s="36">
        <f t="shared" si="738"/>
        <v>0</v>
      </c>
      <c r="AY116" s="36"/>
      <c r="AZ116" s="36">
        <f t="shared" si="739"/>
        <v>0</v>
      </c>
      <c r="BA116" s="36">
        <v>0</v>
      </c>
      <c r="BB116" s="36">
        <f t="shared" si="740"/>
        <v>0</v>
      </c>
      <c r="BC116" s="36">
        <v>0</v>
      </c>
      <c r="BD116" s="36">
        <f t="shared" si="741"/>
        <v>0</v>
      </c>
      <c r="BE116" s="36">
        <v>0</v>
      </c>
      <c r="BF116" s="36">
        <f t="shared" si="742"/>
        <v>0</v>
      </c>
      <c r="BG116" s="36">
        <v>0</v>
      </c>
      <c r="BH116" s="36">
        <f t="shared" si="743"/>
        <v>0</v>
      </c>
      <c r="BI116" s="36">
        <v>30</v>
      </c>
      <c r="BJ116" s="36">
        <f t="shared" si="744"/>
        <v>2121823.0340999998</v>
      </c>
      <c r="BK116" s="36">
        <v>20</v>
      </c>
      <c r="BL116" s="36">
        <f t="shared" si="745"/>
        <v>1353469.6895999999</v>
      </c>
      <c r="BM116" s="46">
        <v>9</v>
      </c>
      <c r="BN116" s="36">
        <f t="shared" si="746"/>
        <v>650194.43580000009</v>
      </c>
      <c r="BO116" s="36">
        <v>0</v>
      </c>
      <c r="BP116" s="36">
        <f t="shared" si="747"/>
        <v>0</v>
      </c>
      <c r="BQ116" s="36">
        <v>0</v>
      </c>
      <c r="BR116" s="36">
        <f t="shared" si="748"/>
        <v>0</v>
      </c>
      <c r="BS116" s="36"/>
      <c r="BT116" s="36">
        <f t="shared" si="749"/>
        <v>0</v>
      </c>
      <c r="BU116" s="36"/>
      <c r="BV116" s="36">
        <f t="shared" si="750"/>
        <v>0</v>
      </c>
      <c r="BW116" s="36"/>
      <c r="BX116" s="36">
        <f t="shared" si="751"/>
        <v>0</v>
      </c>
      <c r="BY116" s="36">
        <v>0</v>
      </c>
      <c r="BZ116" s="36">
        <f t="shared" si="752"/>
        <v>0</v>
      </c>
      <c r="CA116" s="36">
        <v>108</v>
      </c>
      <c r="CB116" s="36">
        <f t="shared" si="753"/>
        <v>7802333.2295999993</v>
      </c>
      <c r="CC116" s="36">
        <v>0</v>
      </c>
      <c r="CD116" s="36">
        <f t="shared" si="754"/>
        <v>0</v>
      </c>
      <c r="CE116" s="36"/>
      <c r="CF116" s="36">
        <f t="shared" si="755"/>
        <v>0</v>
      </c>
      <c r="CG116" s="36">
        <v>25</v>
      </c>
      <c r="CH116" s="36">
        <f t="shared" si="756"/>
        <v>1247066.0474999999</v>
      </c>
      <c r="CI116" s="36">
        <v>45</v>
      </c>
      <c r="CJ116" s="36">
        <f t="shared" si="757"/>
        <v>2962195.3462499995</v>
      </c>
      <c r="CK116" s="36">
        <v>175</v>
      </c>
      <c r="CL116" s="36">
        <f t="shared" si="758"/>
        <v>14087852.030699998</v>
      </c>
      <c r="CM116" s="36">
        <v>167</v>
      </c>
      <c r="CN116" s="36">
        <f t="shared" si="758"/>
        <v>15454645.313436</v>
      </c>
      <c r="CO116" s="41">
        <v>79</v>
      </c>
      <c r="CP116" s="36">
        <f t="shared" si="759"/>
        <v>5905866.6344999988</v>
      </c>
      <c r="CQ116" s="36">
        <v>16</v>
      </c>
      <c r="CR116" s="36">
        <f t="shared" si="760"/>
        <v>1447242.5560319999</v>
      </c>
      <c r="CS116" s="36">
        <v>12</v>
      </c>
      <c r="CT116" s="36">
        <f t="shared" si="761"/>
        <v>943753.73097600008</v>
      </c>
      <c r="CU116" s="36">
        <v>40</v>
      </c>
      <c r="CV116" s="36">
        <f t="shared" si="762"/>
        <v>3624831.81648</v>
      </c>
      <c r="CW116" s="36">
        <v>57</v>
      </c>
      <c r="CX116" s="36">
        <f t="shared" si="763"/>
        <v>5155801.6058639996</v>
      </c>
      <c r="CY116" s="36">
        <v>109</v>
      </c>
      <c r="CZ116" s="36">
        <f t="shared" si="764"/>
        <v>9877666.6999079995</v>
      </c>
      <c r="DA116" s="36">
        <v>173</v>
      </c>
      <c r="DB116" s="36">
        <f t="shared" si="765"/>
        <v>12933100.351499997</v>
      </c>
      <c r="DC116" s="36">
        <v>65</v>
      </c>
      <c r="DD116" s="36">
        <f t="shared" si="766"/>
        <v>5003626.910099999</v>
      </c>
      <c r="DE116" s="36">
        <v>4</v>
      </c>
      <c r="DF116" s="36">
        <f t="shared" si="767"/>
        <v>401242.6152</v>
      </c>
      <c r="DG116" s="36">
        <v>54</v>
      </c>
      <c r="DH116" s="36">
        <f t="shared" si="768"/>
        <v>5253347.4436799996</v>
      </c>
      <c r="DI116" s="36">
        <v>5</v>
      </c>
      <c r="DJ116" s="36">
        <f t="shared" si="770"/>
        <v>665752.25587500003</v>
      </c>
      <c r="DK116" s="36">
        <v>29</v>
      </c>
      <c r="DL116" s="36">
        <f t="shared" si="539"/>
        <v>4173719.6499599991</v>
      </c>
      <c r="DM116" s="36"/>
      <c r="DN116" s="36">
        <f t="shared" si="540"/>
        <v>0</v>
      </c>
      <c r="DO116" s="36">
        <f t="shared" si="720"/>
        <v>4647</v>
      </c>
      <c r="DP116" s="36">
        <f t="shared" si="720"/>
        <v>354002150.67506087</v>
      </c>
      <c r="DQ116" s="47">
        <f t="shared" si="543"/>
        <v>4647</v>
      </c>
      <c r="DR116" s="80">
        <f t="shared" si="542"/>
        <v>1</v>
      </c>
    </row>
    <row r="117" spans="1:122" ht="28.5" customHeight="1" x14ac:dyDescent="0.25">
      <c r="A117" s="43"/>
      <c r="B117" s="44">
        <v>90</v>
      </c>
      <c r="C117" s="31" t="s">
        <v>242</v>
      </c>
      <c r="D117" s="32">
        <f t="shared" si="544"/>
        <v>19063</v>
      </c>
      <c r="E117" s="33">
        <v>18530</v>
      </c>
      <c r="F117" s="45">
        <v>3.12</v>
      </c>
      <c r="G117" s="35">
        <v>1</v>
      </c>
      <c r="H117" s="35">
        <v>1</v>
      </c>
      <c r="I117" s="32">
        <v>1.4</v>
      </c>
      <c r="J117" s="32">
        <v>1.68</v>
      </c>
      <c r="K117" s="32">
        <v>2.23</v>
      </c>
      <c r="L117" s="32">
        <v>2.57</v>
      </c>
      <c r="M117" s="36">
        <v>0</v>
      </c>
      <c r="N117" s="36">
        <f t="shared" si="769"/>
        <v>0</v>
      </c>
      <c r="O117" s="36">
        <v>8</v>
      </c>
      <c r="P117" s="36">
        <f t="shared" si="769"/>
        <v>695819.92479999992</v>
      </c>
      <c r="Q117" s="36"/>
      <c r="R117" s="36">
        <f t="shared" si="722"/>
        <v>0</v>
      </c>
      <c r="S117" s="36"/>
      <c r="T117" s="36">
        <f t="shared" si="723"/>
        <v>0</v>
      </c>
      <c r="U117" s="36"/>
      <c r="V117" s="36">
        <f t="shared" si="724"/>
        <v>0</v>
      </c>
      <c r="W117" s="36">
        <v>0</v>
      </c>
      <c r="X117" s="36">
        <f t="shared" si="725"/>
        <v>0</v>
      </c>
      <c r="Y117" s="36"/>
      <c r="Z117" s="36">
        <f t="shared" si="726"/>
        <v>0</v>
      </c>
      <c r="AA117" s="36"/>
      <c r="AB117" s="36">
        <f t="shared" si="727"/>
        <v>0</v>
      </c>
      <c r="AC117" s="36">
        <v>0</v>
      </c>
      <c r="AD117" s="36">
        <f t="shared" si="728"/>
        <v>0</v>
      </c>
      <c r="AE117" s="36">
        <v>0</v>
      </c>
      <c r="AF117" s="36">
        <f t="shared" si="729"/>
        <v>0</v>
      </c>
      <c r="AG117" s="36"/>
      <c r="AH117" s="36">
        <f t="shared" si="730"/>
        <v>0</v>
      </c>
      <c r="AI117" s="36"/>
      <c r="AJ117" s="36">
        <f t="shared" si="731"/>
        <v>0</v>
      </c>
      <c r="AK117" s="39">
        <v>0</v>
      </c>
      <c r="AL117" s="36">
        <f t="shared" si="732"/>
        <v>0</v>
      </c>
      <c r="AM117" s="40">
        <v>18</v>
      </c>
      <c r="AN117" s="36">
        <f t="shared" si="733"/>
        <v>1809782.3278080001</v>
      </c>
      <c r="AO117" s="36"/>
      <c r="AP117" s="36">
        <f t="shared" si="734"/>
        <v>0</v>
      </c>
      <c r="AQ117" s="36">
        <v>6</v>
      </c>
      <c r="AR117" s="36">
        <f t="shared" si="735"/>
        <v>603260.77593600005</v>
      </c>
      <c r="AS117" s="36"/>
      <c r="AT117" s="36">
        <f t="shared" si="736"/>
        <v>0</v>
      </c>
      <c r="AU117" s="36"/>
      <c r="AV117" s="36">
        <f t="shared" si="737"/>
        <v>0</v>
      </c>
      <c r="AW117" s="36"/>
      <c r="AX117" s="36">
        <f t="shared" si="738"/>
        <v>0</v>
      </c>
      <c r="AY117" s="36"/>
      <c r="AZ117" s="36">
        <f t="shared" si="739"/>
        <v>0</v>
      </c>
      <c r="BA117" s="36"/>
      <c r="BB117" s="36">
        <f t="shared" si="740"/>
        <v>0</v>
      </c>
      <c r="BC117" s="36"/>
      <c r="BD117" s="36">
        <f t="shared" si="741"/>
        <v>0</v>
      </c>
      <c r="BE117" s="36"/>
      <c r="BF117" s="36">
        <f t="shared" si="742"/>
        <v>0</v>
      </c>
      <c r="BG117" s="36"/>
      <c r="BH117" s="36">
        <f t="shared" si="743"/>
        <v>0</v>
      </c>
      <c r="BI117" s="36">
        <v>0</v>
      </c>
      <c r="BJ117" s="36">
        <f t="shared" si="744"/>
        <v>0</v>
      </c>
      <c r="BK117" s="36"/>
      <c r="BL117" s="36">
        <f t="shared" si="745"/>
        <v>0</v>
      </c>
      <c r="BM117" s="46"/>
      <c r="BN117" s="36">
        <f t="shared" si="746"/>
        <v>0</v>
      </c>
      <c r="BO117" s="36">
        <v>0</v>
      </c>
      <c r="BP117" s="36">
        <f t="shared" si="747"/>
        <v>0</v>
      </c>
      <c r="BQ117" s="36"/>
      <c r="BR117" s="36">
        <f t="shared" si="748"/>
        <v>0</v>
      </c>
      <c r="BS117" s="36"/>
      <c r="BT117" s="36">
        <f t="shared" si="749"/>
        <v>0</v>
      </c>
      <c r="BU117" s="36"/>
      <c r="BV117" s="36">
        <f t="shared" si="750"/>
        <v>0</v>
      </c>
      <c r="BW117" s="36"/>
      <c r="BX117" s="36">
        <f t="shared" si="751"/>
        <v>0</v>
      </c>
      <c r="BY117" s="36"/>
      <c r="BZ117" s="36">
        <f t="shared" si="752"/>
        <v>0</v>
      </c>
      <c r="CA117" s="36"/>
      <c r="CB117" s="36">
        <f t="shared" si="753"/>
        <v>0</v>
      </c>
      <c r="CC117" s="36"/>
      <c r="CD117" s="36">
        <f t="shared" si="754"/>
        <v>0</v>
      </c>
      <c r="CE117" s="36"/>
      <c r="CF117" s="36">
        <f t="shared" si="755"/>
        <v>0</v>
      </c>
      <c r="CG117" s="36"/>
      <c r="CH117" s="36">
        <f t="shared" si="756"/>
        <v>0</v>
      </c>
      <c r="CI117" s="36"/>
      <c r="CJ117" s="36">
        <f t="shared" si="757"/>
        <v>0</v>
      </c>
      <c r="CK117" s="36"/>
      <c r="CL117" s="36">
        <f t="shared" si="758"/>
        <v>0</v>
      </c>
      <c r="CM117" s="36"/>
      <c r="CN117" s="36">
        <f t="shared" si="758"/>
        <v>0</v>
      </c>
      <c r="CO117" s="41"/>
      <c r="CP117" s="36">
        <f t="shared" si="759"/>
        <v>0</v>
      </c>
      <c r="CQ117" s="36"/>
      <c r="CR117" s="36">
        <f t="shared" si="760"/>
        <v>0</v>
      </c>
      <c r="CS117" s="36"/>
      <c r="CT117" s="36">
        <f t="shared" si="761"/>
        <v>0</v>
      </c>
      <c r="CU117" s="36"/>
      <c r="CV117" s="36">
        <f t="shared" si="762"/>
        <v>0</v>
      </c>
      <c r="CW117" s="36"/>
      <c r="CX117" s="36">
        <f t="shared" si="763"/>
        <v>0</v>
      </c>
      <c r="CY117" s="36"/>
      <c r="CZ117" s="36">
        <f t="shared" si="764"/>
        <v>0</v>
      </c>
      <c r="DA117" s="36"/>
      <c r="DB117" s="36">
        <f t="shared" si="765"/>
        <v>0</v>
      </c>
      <c r="DC117" s="36"/>
      <c r="DD117" s="36">
        <f t="shared" si="766"/>
        <v>0</v>
      </c>
      <c r="DE117" s="36"/>
      <c r="DF117" s="36">
        <f t="shared" si="767"/>
        <v>0</v>
      </c>
      <c r="DG117" s="36"/>
      <c r="DH117" s="36">
        <f t="shared" si="768"/>
        <v>0</v>
      </c>
      <c r="DI117" s="36"/>
      <c r="DJ117" s="36">
        <f t="shared" si="770"/>
        <v>0</v>
      </c>
      <c r="DK117" s="36">
        <v>9</v>
      </c>
      <c r="DL117" s="36">
        <f t="shared" si="539"/>
        <v>1603695.2349599998</v>
      </c>
      <c r="DM117" s="36"/>
      <c r="DN117" s="36">
        <f t="shared" si="540"/>
        <v>0</v>
      </c>
      <c r="DO117" s="36">
        <f t="shared" si="720"/>
        <v>41</v>
      </c>
      <c r="DP117" s="36">
        <f t="shared" si="720"/>
        <v>4712558.2635040004</v>
      </c>
      <c r="DQ117" s="47">
        <f t="shared" si="543"/>
        <v>41</v>
      </c>
      <c r="DR117" s="80">
        <f t="shared" si="542"/>
        <v>1</v>
      </c>
    </row>
    <row r="118" spans="1:122" ht="28.5" customHeight="1" x14ac:dyDescent="0.25">
      <c r="A118" s="43"/>
      <c r="B118" s="44">
        <v>91</v>
      </c>
      <c r="C118" s="31" t="s">
        <v>243</v>
      </c>
      <c r="D118" s="32">
        <f t="shared" si="544"/>
        <v>19063</v>
      </c>
      <c r="E118" s="33">
        <v>18530</v>
      </c>
      <c r="F118" s="45">
        <v>4.51</v>
      </c>
      <c r="G118" s="35">
        <v>1</v>
      </c>
      <c r="H118" s="35">
        <v>1</v>
      </c>
      <c r="I118" s="32">
        <v>1.4</v>
      </c>
      <c r="J118" s="32">
        <v>1.68</v>
      </c>
      <c r="K118" s="32">
        <v>2.23</v>
      </c>
      <c r="L118" s="32">
        <v>2.57</v>
      </c>
      <c r="M118" s="36">
        <v>0</v>
      </c>
      <c r="N118" s="36">
        <f t="shared" si="769"/>
        <v>0</v>
      </c>
      <c r="O118" s="36">
        <v>5</v>
      </c>
      <c r="P118" s="36">
        <f t="shared" si="769"/>
        <v>628635.3887916666</v>
      </c>
      <c r="Q118" s="36"/>
      <c r="R118" s="36">
        <f t="shared" si="722"/>
        <v>0</v>
      </c>
      <c r="S118" s="36"/>
      <c r="T118" s="36">
        <f t="shared" si="723"/>
        <v>0</v>
      </c>
      <c r="U118" s="36"/>
      <c r="V118" s="36">
        <f t="shared" si="724"/>
        <v>0</v>
      </c>
      <c r="W118" s="36">
        <v>0</v>
      </c>
      <c r="X118" s="36">
        <f t="shared" si="725"/>
        <v>0</v>
      </c>
      <c r="Y118" s="36"/>
      <c r="Z118" s="36">
        <f t="shared" si="726"/>
        <v>0</v>
      </c>
      <c r="AA118" s="36"/>
      <c r="AB118" s="36">
        <f t="shared" si="727"/>
        <v>0</v>
      </c>
      <c r="AC118" s="36">
        <v>0</v>
      </c>
      <c r="AD118" s="36">
        <f t="shared" si="728"/>
        <v>0</v>
      </c>
      <c r="AE118" s="36">
        <v>0</v>
      </c>
      <c r="AF118" s="36">
        <f t="shared" si="729"/>
        <v>0</v>
      </c>
      <c r="AG118" s="36"/>
      <c r="AH118" s="36">
        <f t="shared" si="730"/>
        <v>0</v>
      </c>
      <c r="AI118" s="36"/>
      <c r="AJ118" s="36">
        <f t="shared" si="731"/>
        <v>0</v>
      </c>
      <c r="AK118" s="39">
        <v>0</v>
      </c>
      <c r="AL118" s="36">
        <f t="shared" si="732"/>
        <v>0</v>
      </c>
      <c r="AM118" s="40">
        <v>3</v>
      </c>
      <c r="AN118" s="36">
        <f t="shared" si="733"/>
        <v>436010.59286400001</v>
      </c>
      <c r="AO118" s="36"/>
      <c r="AP118" s="36">
        <f t="shared" si="734"/>
        <v>0</v>
      </c>
      <c r="AQ118" s="36"/>
      <c r="AR118" s="36">
        <f t="shared" si="735"/>
        <v>0</v>
      </c>
      <c r="AS118" s="36"/>
      <c r="AT118" s="36">
        <f t="shared" si="736"/>
        <v>0</v>
      </c>
      <c r="AU118" s="36"/>
      <c r="AV118" s="36">
        <f t="shared" si="737"/>
        <v>0</v>
      </c>
      <c r="AW118" s="36"/>
      <c r="AX118" s="36">
        <f t="shared" si="738"/>
        <v>0</v>
      </c>
      <c r="AY118" s="36"/>
      <c r="AZ118" s="36">
        <f t="shared" si="739"/>
        <v>0</v>
      </c>
      <c r="BA118" s="36"/>
      <c r="BB118" s="36">
        <f t="shared" si="740"/>
        <v>0</v>
      </c>
      <c r="BC118" s="36"/>
      <c r="BD118" s="36">
        <f t="shared" si="741"/>
        <v>0</v>
      </c>
      <c r="BE118" s="36"/>
      <c r="BF118" s="36">
        <f t="shared" si="742"/>
        <v>0</v>
      </c>
      <c r="BG118" s="36"/>
      <c r="BH118" s="36">
        <f t="shared" si="743"/>
        <v>0</v>
      </c>
      <c r="BI118" s="36">
        <v>0</v>
      </c>
      <c r="BJ118" s="36">
        <f t="shared" si="744"/>
        <v>0</v>
      </c>
      <c r="BK118" s="36"/>
      <c r="BL118" s="36">
        <f t="shared" si="745"/>
        <v>0</v>
      </c>
      <c r="BM118" s="46"/>
      <c r="BN118" s="36">
        <f t="shared" si="746"/>
        <v>0</v>
      </c>
      <c r="BO118" s="36">
        <v>0</v>
      </c>
      <c r="BP118" s="36">
        <f t="shared" si="747"/>
        <v>0</v>
      </c>
      <c r="BQ118" s="36"/>
      <c r="BR118" s="36">
        <f t="shared" si="748"/>
        <v>0</v>
      </c>
      <c r="BS118" s="36"/>
      <c r="BT118" s="36">
        <f t="shared" si="749"/>
        <v>0</v>
      </c>
      <c r="BU118" s="36"/>
      <c r="BV118" s="36">
        <f t="shared" si="750"/>
        <v>0</v>
      </c>
      <c r="BW118" s="36"/>
      <c r="BX118" s="36">
        <f t="shared" si="751"/>
        <v>0</v>
      </c>
      <c r="BY118" s="36"/>
      <c r="BZ118" s="36">
        <f t="shared" si="752"/>
        <v>0</v>
      </c>
      <c r="CA118" s="36"/>
      <c r="CB118" s="36">
        <f t="shared" si="753"/>
        <v>0</v>
      </c>
      <c r="CC118" s="36"/>
      <c r="CD118" s="36">
        <f t="shared" si="754"/>
        <v>0</v>
      </c>
      <c r="CE118" s="36"/>
      <c r="CF118" s="36">
        <f t="shared" si="755"/>
        <v>0</v>
      </c>
      <c r="CG118" s="36"/>
      <c r="CH118" s="36">
        <f t="shared" si="756"/>
        <v>0</v>
      </c>
      <c r="CI118" s="36"/>
      <c r="CJ118" s="36">
        <f t="shared" si="757"/>
        <v>0</v>
      </c>
      <c r="CK118" s="36"/>
      <c r="CL118" s="36">
        <f t="shared" si="758"/>
        <v>0</v>
      </c>
      <c r="CM118" s="36"/>
      <c r="CN118" s="36">
        <f t="shared" si="758"/>
        <v>0</v>
      </c>
      <c r="CO118" s="41"/>
      <c r="CP118" s="36">
        <f t="shared" si="759"/>
        <v>0</v>
      </c>
      <c r="CQ118" s="36"/>
      <c r="CR118" s="36">
        <f t="shared" si="760"/>
        <v>0</v>
      </c>
      <c r="CS118" s="36"/>
      <c r="CT118" s="36">
        <f t="shared" si="761"/>
        <v>0</v>
      </c>
      <c r="CU118" s="36"/>
      <c r="CV118" s="36">
        <f t="shared" si="762"/>
        <v>0</v>
      </c>
      <c r="CW118" s="36"/>
      <c r="CX118" s="36">
        <f t="shared" si="763"/>
        <v>0</v>
      </c>
      <c r="CY118" s="36"/>
      <c r="CZ118" s="36">
        <f t="shared" si="764"/>
        <v>0</v>
      </c>
      <c r="DA118" s="36"/>
      <c r="DB118" s="36">
        <f t="shared" si="765"/>
        <v>0</v>
      </c>
      <c r="DC118" s="36"/>
      <c r="DD118" s="36">
        <f t="shared" si="766"/>
        <v>0</v>
      </c>
      <c r="DE118" s="36"/>
      <c r="DF118" s="36">
        <f t="shared" si="767"/>
        <v>0</v>
      </c>
      <c r="DG118" s="36"/>
      <c r="DH118" s="36">
        <f t="shared" si="768"/>
        <v>0</v>
      </c>
      <c r="DI118" s="36"/>
      <c r="DJ118" s="36">
        <f t="shared" si="770"/>
        <v>0</v>
      </c>
      <c r="DK118" s="36"/>
      <c r="DL118" s="36">
        <f t="shared" si="539"/>
        <v>0</v>
      </c>
      <c r="DM118" s="36"/>
      <c r="DN118" s="36">
        <f t="shared" si="540"/>
        <v>0</v>
      </c>
      <c r="DO118" s="36">
        <f t="shared" si="720"/>
        <v>8</v>
      </c>
      <c r="DP118" s="36">
        <f t="shared" si="720"/>
        <v>1064645.9816556666</v>
      </c>
      <c r="DQ118" s="47">
        <f t="shared" si="543"/>
        <v>8</v>
      </c>
      <c r="DR118" s="80">
        <f t="shared" si="542"/>
        <v>1</v>
      </c>
    </row>
    <row r="119" spans="1:122" ht="15.75" customHeight="1" x14ac:dyDescent="0.25">
      <c r="A119" s="43"/>
      <c r="B119" s="44">
        <v>92</v>
      </c>
      <c r="C119" s="31" t="s">
        <v>244</v>
      </c>
      <c r="D119" s="32">
        <f t="shared" si="544"/>
        <v>19063</v>
      </c>
      <c r="E119" s="33">
        <v>18530</v>
      </c>
      <c r="F119" s="45">
        <v>0.82</v>
      </c>
      <c r="G119" s="35">
        <v>1</v>
      </c>
      <c r="H119" s="35">
        <v>1</v>
      </c>
      <c r="I119" s="32">
        <v>1.4</v>
      </c>
      <c r="J119" s="32">
        <v>1.68</v>
      </c>
      <c r="K119" s="32">
        <v>2.23</v>
      </c>
      <c r="L119" s="32">
        <v>2.57</v>
      </c>
      <c r="M119" s="36">
        <v>238</v>
      </c>
      <c r="N119" s="36">
        <f t="shared" si="769"/>
        <v>5440553.546633332</v>
      </c>
      <c r="O119" s="36">
        <v>577</v>
      </c>
      <c r="P119" s="36">
        <f t="shared" si="769"/>
        <v>13189913.430283334</v>
      </c>
      <c r="Q119" s="36">
        <v>0</v>
      </c>
      <c r="R119" s="36">
        <f t="shared" si="722"/>
        <v>0</v>
      </c>
      <c r="S119" s="36"/>
      <c r="T119" s="36">
        <f t="shared" si="723"/>
        <v>0</v>
      </c>
      <c r="U119" s="36">
        <v>0</v>
      </c>
      <c r="V119" s="36">
        <f t="shared" si="724"/>
        <v>0</v>
      </c>
      <c r="W119" s="36">
        <v>200</v>
      </c>
      <c r="X119" s="36">
        <f t="shared" si="725"/>
        <v>4571893.7366666663</v>
      </c>
      <c r="Y119" s="36">
        <v>75</v>
      </c>
      <c r="Z119" s="36">
        <f t="shared" si="726"/>
        <v>1993660.9262499996</v>
      </c>
      <c r="AA119" s="36">
        <v>0</v>
      </c>
      <c r="AB119" s="36">
        <f t="shared" si="727"/>
        <v>0</v>
      </c>
      <c r="AC119" s="36">
        <v>0</v>
      </c>
      <c r="AD119" s="36">
        <f t="shared" si="728"/>
        <v>0</v>
      </c>
      <c r="AE119" s="36"/>
      <c r="AF119" s="36">
        <f t="shared" si="729"/>
        <v>0</v>
      </c>
      <c r="AG119" s="36">
        <v>15</v>
      </c>
      <c r="AH119" s="36">
        <f t="shared" si="730"/>
        <v>291987.55774999998</v>
      </c>
      <c r="AI119" s="36"/>
      <c r="AJ119" s="36">
        <f t="shared" si="731"/>
        <v>0</v>
      </c>
      <c r="AK119" s="39">
        <v>0</v>
      </c>
      <c r="AL119" s="36">
        <f t="shared" si="732"/>
        <v>0</v>
      </c>
      <c r="AM119" s="40">
        <v>120</v>
      </c>
      <c r="AN119" s="36">
        <f t="shared" si="733"/>
        <v>3170986.1299200002</v>
      </c>
      <c r="AO119" s="36">
        <v>141</v>
      </c>
      <c r="AP119" s="36">
        <f t="shared" si="734"/>
        <v>3293619.6514199995</v>
      </c>
      <c r="AQ119" s="36">
        <v>180</v>
      </c>
      <c r="AR119" s="36">
        <f t="shared" si="735"/>
        <v>4756479.1948800003</v>
      </c>
      <c r="AS119" s="36">
        <v>0</v>
      </c>
      <c r="AT119" s="36">
        <f t="shared" si="736"/>
        <v>0</v>
      </c>
      <c r="AU119" s="36"/>
      <c r="AV119" s="36">
        <f t="shared" si="737"/>
        <v>0</v>
      </c>
      <c r="AW119" s="36"/>
      <c r="AX119" s="36">
        <f t="shared" si="738"/>
        <v>0</v>
      </c>
      <c r="AY119" s="36">
        <v>174</v>
      </c>
      <c r="AZ119" s="36">
        <f t="shared" si="739"/>
        <v>4472444.7830999997</v>
      </c>
      <c r="BA119" s="36">
        <v>0</v>
      </c>
      <c r="BB119" s="36">
        <f t="shared" si="740"/>
        <v>0</v>
      </c>
      <c r="BC119" s="36">
        <v>0</v>
      </c>
      <c r="BD119" s="36">
        <f t="shared" si="741"/>
        <v>0</v>
      </c>
      <c r="BE119" s="36">
        <v>0</v>
      </c>
      <c r="BF119" s="36">
        <f t="shared" si="742"/>
        <v>0</v>
      </c>
      <c r="BG119" s="36">
        <v>0</v>
      </c>
      <c r="BH119" s="36">
        <f t="shared" si="743"/>
        <v>0</v>
      </c>
      <c r="BI119" s="36">
        <v>117</v>
      </c>
      <c r="BJ119" s="36">
        <f t="shared" si="744"/>
        <v>2692694.4694649996</v>
      </c>
      <c r="BK119" s="36">
        <v>66</v>
      </c>
      <c r="BL119" s="36">
        <f t="shared" si="745"/>
        <v>1453368.6428799999</v>
      </c>
      <c r="BM119" s="46"/>
      <c r="BN119" s="36">
        <f t="shared" si="746"/>
        <v>0</v>
      </c>
      <c r="BO119" s="36">
        <v>0</v>
      </c>
      <c r="BP119" s="36">
        <f t="shared" si="747"/>
        <v>0</v>
      </c>
      <c r="BQ119" s="36">
        <v>0</v>
      </c>
      <c r="BR119" s="36">
        <f t="shared" si="748"/>
        <v>0</v>
      </c>
      <c r="BS119" s="36">
        <v>34</v>
      </c>
      <c r="BT119" s="36">
        <f t="shared" si="749"/>
        <v>551876.21276666655</v>
      </c>
      <c r="BU119" s="36"/>
      <c r="BV119" s="36">
        <f t="shared" si="750"/>
        <v>0</v>
      </c>
      <c r="BW119" s="36"/>
      <c r="BX119" s="36">
        <f t="shared" si="751"/>
        <v>0</v>
      </c>
      <c r="BY119" s="36">
        <v>0</v>
      </c>
      <c r="BZ119" s="36">
        <f t="shared" si="752"/>
        <v>0</v>
      </c>
      <c r="CA119" s="36">
        <v>160</v>
      </c>
      <c r="CB119" s="36">
        <f t="shared" si="753"/>
        <v>3761265.8720000004</v>
      </c>
      <c r="CC119" s="36">
        <v>0</v>
      </c>
      <c r="CD119" s="36">
        <f t="shared" si="754"/>
        <v>0</v>
      </c>
      <c r="CE119" s="36">
        <v>161</v>
      </c>
      <c r="CF119" s="36">
        <f t="shared" si="755"/>
        <v>2613296.1839833325</v>
      </c>
      <c r="CG119" s="36">
        <v>792</v>
      </c>
      <c r="CH119" s="36">
        <f t="shared" si="756"/>
        <v>12855469.426799998</v>
      </c>
      <c r="CI119" s="36">
        <v>122</v>
      </c>
      <c r="CJ119" s="36">
        <f t="shared" si="757"/>
        <v>2613210.0744166663</v>
      </c>
      <c r="CK119" s="36">
        <v>355</v>
      </c>
      <c r="CL119" s="36">
        <f t="shared" si="758"/>
        <v>9299260.1499700006</v>
      </c>
      <c r="CM119" s="36">
        <v>130</v>
      </c>
      <c r="CN119" s="36">
        <f t="shared" si="758"/>
        <v>3914706.7541399999</v>
      </c>
      <c r="CO119" s="41">
        <v>82</v>
      </c>
      <c r="CP119" s="36">
        <f t="shared" si="759"/>
        <v>1994728.1118333326</v>
      </c>
      <c r="CQ119" s="36">
        <v>52</v>
      </c>
      <c r="CR119" s="36">
        <f t="shared" si="760"/>
        <v>1530516.4332639999</v>
      </c>
      <c r="CS119" s="36">
        <v>488</v>
      </c>
      <c r="CT119" s="36">
        <f t="shared" si="761"/>
        <v>12488508.365983998</v>
      </c>
      <c r="CU119" s="36">
        <v>196</v>
      </c>
      <c r="CV119" s="36">
        <f t="shared" si="762"/>
        <v>5779592.9518319983</v>
      </c>
      <c r="CW119" s="36">
        <v>47</v>
      </c>
      <c r="CX119" s="36">
        <f t="shared" si="763"/>
        <v>1383351.3916039998</v>
      </c>
      <c r="CY119" s="36">
        <v>258</v>
      </c>
      <c r="CZ119" s="36">
        <f t="shared" si="764"/>
        <v>7607831.538635999</v>
      </c>
      <c r="DA119" s="36">
        <v>112</v>
      </c>
      <c r="DB119" s="36">
        <f t="shared" si="765"/>
        <v>2724506.6893333327</v>
      </c>
      <c r="DC119" s="36">
        <v>26</v>
      </c>
      <c r="DD119" s="36">
        <f t="shared" si="766"/>
        <v>651265.72480666649</v>
      </c>
      <c r="DE119" s="36">
        <v>21</v>
      </c>
      <c r="DF119" s="36">
        <f t="shared" si="767"/>
        <v>685456.13429999992</v>
      </c>
      <c r="DG119" s="36">
        <v>220</v>
      </c>
      <c r="DH119" s="36">
        <f t="shared" si="768"/>
        <v>6964314.2183999997</v>
      </c>
      <c r="DI119" s="36">
        <v>21</v>
      </c>
      <c r="DJ119" s="36">
        <f t="shared" si="770"/>
        <v>909861.41636249993</v>
      </c>
      <c r="DK119" s="36">
        <v>87</v>
      </c>
      <c r="DL119" s="36">
        <f t="shared" si="539"/>
        <v>4074345.3725799988</v>
      </c>
      <c r="DM119" s="36"/>
      <c r="DN119" s="36">
        <f t="shared" si="540"/>
        <v>0</v>
      </c>
      <c r="DO119" s="36">
        <f t="shared" si="720"/>
        <v>5267</v>
      </c>
      <c r="DP119" s="36">
        <f t="shared" si="720"/>
        <v>127730965.09226082</v>
      </c>
      <c r="DQ119" s="47">
        <f t="shared" si="543"/>
        <v>5267</v>
      </c>
      <c r="DR119" s="80">
        <f t="shared" si="542"/>
        <v>1</v>
      </c>
    </row>
    <row r="120" spans="1:122" ht="15.75" customHeight="1" x14ac:dyDescent="0.25">
      <c r="A120" s="43">
        <v>16</v>
      </c>
      <c r="B120" s="71"/>
      <c r="C120" s="75" t="s">
        <v>245</v>
      </c>
      <c r="D120" s="32">
        <f t="shared" si="544"/>
        <v>19063</v>
      </c>
      <c r="E120" s="33">
        <v>18530</v>
      </c>
      <c r="F120" s="72">
        <v>1.2</v>
      </c>
      <c r="G120" s="35">
        <v>1</v>
      </c>
      <c r="H120" s="35">
        <v>1</v>
      </c>
      <c r="I120" s="32">
        <v>1.4</v>
      </c>
      <c r="J120" s="32">
        <v>1.68</v>
      </c>
      <c r="K120" s="32">
        <v>2.23</v>
      </c>
      <c r="L120" s="32">
        <v>2.57</v>
      </c>
      <c r="M120" s="51">
        <f t="shared" ref="M120:BX120" si="771">SUM(M121:M132)</f>
        <v>216</v>
      </c>
      <c r="N120" s="51">
        <f t="shared" si="771"/>
        <v>6623916.6677249987</v>
      </c>
      <c r="O120" s="51">
        <f t="shared" si="771"/>
        <v>2433</v>
      </c>
      <c r="P120" s="51">
        <f t="shared" si="771"/>
        <v>102139333.7755</v>
      </c>
      <c r="Q120" s="51">
        <f t="shared" si="771"/>
        <v>0</v>
      </c>
      <c r="R120" s="51">
        <f t="shared" si="771"/>
        <v>0</v>
      </c>
      <c r="S120" s="51">
        <f t="shared" si="771"/>
        <v>0</v>
      </c>
      <c r="T120" s="51">
        <f t="shared" si="771"/>
        <v>0</v>
      </c>
      <c r="U120" s="51">
        <f t="shared" si="771"/>
        <v>0</v>
      </c>
      <c r="V120" s="51">
        <f t="shared" si="771"/>
        <v>0</v>
      </c>
      <c r="W120" s="51">
        <f t="shared" si="771"/>
        <v>170</v>
      </c>
      <c r="X120" s="51">
        <f t="shared" si="771"/>
        <v>3034837.166666667</v>
      </c>
      <c r="Y120" s="51">
        <f t="shared" si="771"/>
        <v>0</v>
      </c>
      <c r="Z120" s="51">
        <f t="shared" si="771"/>
        <v>0</v>
      </c>
      <c r="AA120" s="51">
        <f t="shared" si="771"/>
        <v>0</v>
      </c>
      <c r="AB120" s="51">
        <f t="shared" si="771"/>
        <v>0</v>
      </c>
      <c r="AC120" s="51">
        <f t="shared" si="771"/>
        <v>0</v>
      </c>
      <c r="AD120" s="51">
        <f t="shared" si="771"/>
        <v>0</v>
      </c>
      <c r="AE120" s="51">
        <f t="shared" si="771"/>
        <v>317</v>
      </c>
      <c r="AF120" s="51">
        <f t="shared" si="771"/>
        <v>8731090.6943166666</v>
      </c>
      <c r="AG120" s="51">
        <f t="shared" si="771"/>
        <v>17</v>
      </c>
      <c r="AH120" s="51">
        <f t="shared" si="771"/>
        <v>316206.9547</v>
      </c>
      <c r="AI120" s="51">
        <f t="shared" si="771"/>
        <v>0</v>
      </c>
      <c r="AJ120" s="51">
        <f t="shared" si="771"/>
        <v>0</v>
      </c>
      <c r="AK120" s="51">
        <f t="shared" si="771"/>
        <v>6</v>
      </c>
      <c r="AL120" s="51">
        <f t="shared" si="771"/>
        <v>242063.20214999997</v>
      </c>
      <c r="AM120" s="51">
        <f t="shared" si="771"/>
        <v>182</v>
      </c>
      <c r="AN120" s="51">
        <f t="shared" si="771"/>
        <v>4369802.627456001</v>
      </c>
      <c r="AO120" s="51">
        <f t="shared" si="771"/>
        <v>190</v>
      </c>
      <c r="AP120" s="51">
        <f t="shared" si="771"/>
        <v>4070252.2</v>
      </c>
      <c r="AQ120" s="51">
        <f t="shared" si="771"/>
        <v>948</v>
      </c>
      <c r="AR120" s="51">
        <f t="shared" si="771"/>
        <v>43959111.087807998</v>
      </c>
      <c r="AS120" s="51">
        <f t="shared" si="771"/>
        <v>0</v>
      </c>
      <c r="AT120" s="51">
        <f t="shared" si="771"/>
        <v>0</v>
      </c>
      <c r="AU120" s="51">
        <f t="shared" si="771"/>
        <v>0</v>
      </c>
      <c r="AV120" s="51">
        <f t="shared" si="771"/>
        <v>0</v>
      </c>
      <c r="AW120" s="51">
        <f t="shared" si="771"/>
        <v>0</v>
      </c>
      <c r="AX120" s="51">
        <f t="shared" si="771"/>
        <v>0</v>
      </c>
      <c r="AY120" s="51">
        <f t="shared" si="771"/>
        <v>14</v>
      </c>
      <c r="AZ120" s="51">
        <f t="shared" si="771"/>
        <v>219957.43700000001</v>
      </c>
      <c r="BA120" s="51">
        <f t="shared" si="771"/>
        <v>0</v>
      </c>
      <c r="BB120" s="51">
        <f t="shared" si="771"/>
        <v>0</v>
      </c>
      <c r="BC120" s="51">
        <f t="shared" si="771"/>
        <v>0</v>
      </c>
      <c r="BD120" s="51">
        <f t="shared" si="771"/>
        <v>0</v>
      </c>
      <c r="BE120" s="51">
        <f t="shared" si="771"/>
        <v>0</v>
      </c>
      <c r="BF120" s="51">
        <f t="shared" si="771"/>
        <v>0</v>
      </c>
      <c r="BG120" s="51">
        <f t="shared" si="771"/>
        <v>0</v>
      </c>
      <c r="BH120" s="51">
        <f t="shared" si="771"/>
        <v>0</v>
      </c>
      <c r="BI120" s="51">
        <f t="shared" si="771"/>
        <v>54</v>
      </c>
      <c r="BJ120" s="51">
        <f t="shared" si="771"/>
        <v>1062086.1344099999</v>
      </c>
      <c r="BK120" s="51">
        <f t="shared" si="771"/>
        <v>2</v>
      </c>
      <c r="BL120" s="51">
        <f t="shared" si="771"/>
        <v>221818.64357333328</v>
      </c>
      <c r="BM120" s="51">
        <f t="shared" si="771"/>
        <v>25</v>
      </c>
      <c r="BN120" s="51">
        <f t="shared" si="771"/>
        <v>535559.5</v>
      </c>
      <c r="BO120" s="51">
        <f t="shared" si="771"/>
        <v>27</v>
      </c>
      <c r="BP120" s="51">
        <f t="shared" si="771"/>
        <v>797385.04061999999</v>
      </c>
      <c r="BQ120" s="51">
        <f t="shared" si="771"/>
        <v>0</v>
      </c>
      <c r="BR120" s="51">
        <f t="shared" si="771"/>
        <v>0</v>
      </c>
      <c r="BS120" s="51">
        <f t="shared" si="771"/>
        <v>76</v>
      </c>
      <c r="BT120" s="51">
        <f t="shared" si="771"/>
        <v>1356750.7333333334</v>
      </c>
      <c r="BU120" s="51">
        <f t="shared" si="771"/>
        <v>0</v>
      </c>
      <c r="BV120" s="51">
        <f t="shared" si="771"/>
        <v>0</v>
      </c>
      <c r="BW120" s="51">
        <f t="shared" si="771"/>
        <v>0</v>
      </c>
      <c r="BX120" s="51">
        <f t="shared" si="771"/>
        <v>0</v>
      </c>
      <c r="BY120" s="51">
        <f t="shared" ref="BY120:DQ120" si="772">SUM(BY121:BY132)</f>
        <v>0</v>
      </c>
      <c r="BZ120" s="51">
        <f t="shared" si="772"/>
        <v>0</v>
      </c>
      <c r="CA120" s="51">
        <f t="shared" si="772"/>
        <v>96</v>
      </c>
      <c r="CB120" s="51">
        <f t="shared" si="772"/>
        <v>2176465.3687000005</v>
      </c>
      <c r="CC120" s="51">
        <f t="shared" si="772"/>
        <v>0</v>
      </c>
      <c r="CD120" s="51">
        <f t="shared" si="772"/>
        <v>0</v>
      </c>
      <c r="CE120" s="51">
        <f t="shared" si="772"/>
        <v>90</v>
      </c>
      <c r="CF120" s="51">
        <f t="shared" si="772"/>
        <v>1606678.5</v>
      </c>
      <c r="CG120" s="51">
        <f t="shared" si="772"/>
        <v>59</v>
      </c>
      <c r="CH120" s="51">
        <f t="shared" si="772"/>
        <v>1023464.7056666666</v>
      </c>
      <c r="CI120" s="51">
        <f t="shared" si="772"/>
        <v>120</v>
      </c>
      <c r="CJ120" s="51">
        <f t="shared" si="772"/>
        <v>1822095.8997208334</v>
      </c>
      <c r="CK120" s="51">
        <f t="shared" si="772"/>
        <v>312</v>
      </c>
      <c r="CL120" s="51">
        <f t="shared" si="772"/>
        <v>7857383.226602002</v>
      </c>
      <c r="CM120" s="51">
        <f t="shared" si="772"/>
        <v>145</v>
      </c>
      <c r="CN120" s="51">
        <f t="shared" si="772"/>
        <v>3816243.9514290001</v>
      </c>
      <c r="CO120" s="59">
        <f t="shared" si="772"/>
        <v>54</v>
      </c>
      <c r="CP120" s="51">
        <f t="shared" si="772"/>
        <v>874888.94243333314</v>
      </c>
      <c r="CQ120" s="51">
        <f t="shared" si="772"/>
        <v>109</v>
      </c>
      <c r="CR120" s="51">
        <f t="shared" si="772"/>
        <v>3457276.8368040002</v>
      </c>
      <c r="CS120" s="51">
        <f t="shared" si="772"/>
        <v>377</v>
      </c>
      <c r="CT120" s="51">
        <f t="shared" si="772"/>
        <v>8017144.0954220006</v>
      </c>
      <c r="CU120" s="51">
        <f t="shared" si="772"/>
        <v>154</v>
      </c>
      <c r="CV120" s="51">
        <f t="shared" si="772"/>
        <v>3287020.5353649999</v>
      </c>
      <c r="CW120" s="51">
        <f t="shared" si="772"/>
        <v>128</v>
      </c>
      <c r="CX120" s="51">
        <f t="shared" si="772"/>
        <v>7720381.9073360004</v>
      </c>
      <c r="CY120" s="51">
        <f t="shared" si="772"/>
        <v>141</v>
      </c>
      <c r="CZ120" s="51">
        <f t="shared" si="772"/>
        <v>3919714.5236549997</v>
      </c>
      <c r="DA120" s="51">
        <f t="shared" si="772"/>
        <v>142</v>
      </c>
      <c r="DB120" s="51">
        <f t="shared" si="772"/>
        <v>2501456.6388000003</v>
      </c>
      <c r="DC120" s="51">
        <f t="shared" si="772"/>
        <v>86</v>
      </c>
      <c r="DD120" s="51">
        <f t="shared" si="772"/>
        <v>1550652.1426783334</v>
      </c>
      <c r="DE120" s="51">
        <f t="shared" si="772"/>
        <v>14</v>
      </c>
      <c r="DF120" s="51">
        <f t="shared" si="772"/>
        <v>355586.92224999995</v>
      </c>
      <c r="DG120" s="51">
        <f t="shared" si="772"/>
        <v>109</v>
      </c>
      <c r="DH120" s="51">
        <f t="shared" si="772"/>
        <v>2354228.8317800001</v>
      </c>
      <c r="DI120" s="51">
        <f t="shared" si="772"/>
        <v>48</v>
      </c>
      <c r="DJ120" s="51">
        <f t="shared" si="772"/>
        <v>1582977.4453666669</v>
      </c>
      <c r="DK120" s="51">
        <f t="shared" si="772"/>
        <v>72</v>
      </c>
      <c r="DL120" s="51">
        <f t="shared" si="772"/>
        <v>2914499.7041749996</v>
      </c>
      <c r="DM120" s="51">
        <f t="shared" si="772"/>
        <v>0</v>
      </c>
      <c r="DN120" s="51">
        <f t="shared" si="772"/>
        <v>0</v>
      </c>
      <c r="DO120" s="51">
        <f t="shared" si="772"/>
        <v>6933</v>
      </c>
      <c r="DP120" s="51">
        <f t="shared" si="772"/>
        <v>234518332.04344282</v>
      </c>
      <c r="DQ120" s="51">
        <f t="shared" si="772"/>
        <v>6869</v>
      </c>
      <c r="DR120" s="70">
        <f t="shared" ref="DR120" si="773">SUM(DQ120/DO120)</f>
        <v>0.99076878696091153</v>
      </c>
    </row>
    <row r="121" spans="1:122" ht="33.75" customHeight="1" x14ac:dyDescent="0.25">
      <c r="A121" s="43"/>
      <c r="B121" s="44">
        <v>93</v>
      </c>
      <c r="C121" s="31" t="s">
        <v>246</v>
      </c>
      <c r="D121" s="32">
        <f t="shared" si="544"/>
        <v>19063</v>
      </c>
      <c r="E121" s="33">
        <v>18530</v>
      </c>
      <c r="F121" s="45">
        <v>0.98</v>
      </c>
      <c r="G121" s="35">
        <v>1</v>
      </c>
      <c r="H121" s="35">
        <v>1</v>
      </c>
      <c r="I121" s="32">
        <v>1.4</v>
      </c>
      <c r="J121" s="32">
        <v>1.68</v>
      </c>
      <c r="K121" s="32">
        <v>2.23</v>
      </c>
      <c r="L121" s="32">
        <v>2.57</v>
      </c>
      <c r="M121" s="36"/>
      <c r="N121" s="36">
        <f t="shared" si="769"/>
        <v>0</v>
      </c>
      <c r="O121" s="36">
        <v>4</v>
      </c>
      <c r="P121" s="36">
        <f t="shared" si="769"/>
        <v>109279.41126666666</v>
      </c>
      <c r="Q121" s="36">
        <v>0</v>
      </c>
      <c r="R121" s="36">
        <f t="shared" ref="R121:R122" si="774">(Q121/12*5*$D121*$F121*$G121*$I121*R$11)+(Q121/12*7*$E121*$F121*$H121*$I121*R$12)</f>
        <v>0</v>
      </c>
      <c r="S121" s="36"/>
      <c r="T121" s="36">
        <f t="shared" ref="T121:T122" si="775">(S121/12*5*$D121*$F121*$G121*$I121*T$11)+(S121/12*7*$E121*$F121*$H121*$I121*T$12)</f>
        <v>0</v>
      </c>
      <c r="U121" s="36">
        <v>0</v>
      </c>
      <c r="V121" s="36">
        <f t="shared" ref="V121:V122" si="776">(U121/12*5*$D121*$F121*$G121*$I121*V$11)+(U121/12*7*$E121*$F121*$H121*$I121*V$12)</f>
        <v>0</v>
      </c>
      <c r="W121" s="36">
        <v>0</v>
      </c>
      <c r="X121" s="36">
        <f t="shared" ref="X121:X122" si="777">(W121/12*5*$D121*$F121*$G121*$I121*X$11)+(W121/12*7*$E121*$F121*$H121*$I121*X$12)</f>
        <v>0</v>
      </c>
      <c r="Y121" s="36">
        <v>0</v>
      </c>
      <c r="Z121" s="36">
        <f t="shared" ref="Z121:Z122" si="778">(Y121/12*5*$D121*$F121*$G121*$I121*Z$11)+(Y121/12*7*$E121*$F121*$H121*$I121*Z$12)</f>
        <v>0</v>
      </c>
      <c r="AA121" s="36">
        <v>0</v>
      </c>
      <c r="AB121" s="36">
        <f t="shared" ref="AB121:AB122" si="779">(AA121/12*5*$D121*$F121*$G121*$I121*AB$11)+(AA121/12*7*$E121*$F121*$H121*$I121*AB$12)</f>
        <v>0</v>
      </c>
      <c r="AC121" s="36">
        <v>0</v>
      </c>
      <c r="AD121" s="36">
        <f t="shared" ref="AD121:AD122" si="780">(AC121/12*5*$D121*$F121*$G121*$I121*AD$11)+(AC121/12*7*$E121*$F121*$H121*$I121*AD$12)</f>
        <v>0</v>
      </c>
      <c r="AE121" s="36">
        <v>193</v>
      </c>
      <c r="AF121" s="36">
        <f t="shared" ref="AF121:AF122" si="781">(AE121/12*5*$D121*$F121*$G121*$I121*AF$11)+(AE121/12*7*$E121*$F121*$H121*$I121*AF$12)</f>
        <v>5272731.5936166663</v>
      </c>
      <c r="AG121" s="36">
        <v>0</v>
      </c>
      <c r="AH121" s="36">
        <f t="shared" ref="AH121:AH122" si="782">(AG121/12*5*$D121*$F121*$G121*$I121*AH$11)+(AG121/12*7*$E121*$F121*$H121*$I121*AH$12)</f>
        <v>0</v>
      </c>
      <c r="AI121" s="36"/>
      <c r="AJ121" s="36">
        <f t="shared" ref="AJ121:AJ122" si="783">(AI121/12*5*$D121*$F121*$G121*$I121*AJ$11)+(AI121/12*7*$E121*$F121*$H121*$I121*AJ$12)</f>
        <v>0</v>
      </c>
      <c r="AK121" s="39">
        <v>0</v>
      </c>
      <c r="AL121" s="36">
        <f t="shared" ref="AL121:AL122" si="784">(AK121/12*5*$D121*$F121*$G121*$I121*AL$11)+(AK121/12*7*$E121*$F121*$H121*$I121*AL$12)</f>
        <v>0</v>
      </c>
      <c r="AM121" s="40">
        <v>5</v>
      </c>
      <c r="AN121" s="36">
        <f t="shared" ref="AN121:AN184" si="785">(AM121/12*5*$D121*$F121*$G121*$J121*AN$11)+(AM121/12*7*$E121*$F121*$H121*$J121*AN$12)</f>
        <v>157904.79712</v>
      </c>
      <c r="AO121" s="36"/>
      <c r="AP121" s="36">
        <f t="shared" ref="AP121:AP184" si="786">(AO121/12*5*$D121*$F121*$G121*$J121*AP$11)+(AO121/12*7*$E121*$F121*$H121*$J121*AP$12)</f>
        <v>0</v>
      </c>
      <c r="AQ121" s="36">
        <v>1</v>
      </c>
      <c r="AR121" s="36">
        <f t="shared" ref="AR121:AR184" si="787">(AQ121/12*5*$D121*$F121*$G121*$J121*AR$11)+(AQ121/12*7*$E121*$F121*$H121*$J121*AR$12)</f>
        <v>31580.959423999997</v>
      </c>
      <c r="AS121" s="36">
        <v>0</v>
      </c>
      <c r="AT121" s="36">
        <f t="shared" ref="AT121:AT184" si="788">(AS121/12*5*$D121*$F121*$G121*$J121*AT$11)+(AS121/12*7*$E121*$F121*$H121*$J121*AT$12)</f>
        <v>0</v>
      </c>
      <c r="AU121" s="36"/>
      <c r="AV121" s="36">
        <f t="shared" ref="AV121:AV122" si="789">(AU121/12*5*$D121*$F121*$G121*$I121*AV$11)+(AU121/12*7*$E121*$F121*$H121*$I121*AV$12)</f>
        <v>0</v>
      </c>
      <c r="AW121" s="36"/>
      <c r="AX121" s="36">
        <f t="shared" ref="AX121:AX122" si="790">(AW121/12*5*$D121*$F121*$G121*$I121*AX$11)+(AW121/12*7*$E121*$F121*$H121*$I121*AX$12)</f>
        <v>0</v>
      </c>
      <c r="AY121" s="36">
        <v>0</v>
      </c>
      <c r="AZ121" s="36">
        <f t="shared" ref="AZ121:AZ184" si="791">(AY121/12*5*$D121*$F121*$G121*$J121*AZ$11)+(AY121/12*7*$E121*$F121*$H121*$J121*AZ$12)</f>
        <v>0</v>
      </c>
      <c r="BA121" s="36">
        <v>0</v>
      </c>
      <c r="BB121" s="36">
        <f t="shared" ref="BB121:BB122" si="792">(BA121/12*5*$D121*$F121*$G121*$I121*BB$11)+(BA121/12*7*$E121*$F121*$H121*$I121*BB$12)</f>
        <v>0</v>
      </c>
      <c r="BC121" s="36">
        <v>0</v>
      </c>
      <c r="BD121" s="36">
        <f t="shared" ref="BD121:BD122" si="793">(BC121/12*5*$D121*$F121*$G121*$I121*BD$11)+(BC121/12*7*$E121*$F121*$H121*$I121*BD$12)</f>
        <v>0</v>
      </c>
      <c r="BE121" s="36">
        <v>0</v>
      </c>
      <c r="BF121" s="36">
        <f t="shared" ref="BF121:BF122" si="794">(BE121/12*5*$D121*$F121*$G121*$I121*BF$11)+(BE121/12*7*$E121*$F121*$H121*$I121*BF$12)</f>
        <v>0</v>
      </c>
      <c r="BG121" s="36">
        <v>0</v>
      </c>
      <c r="BH121" s="36">
        <f t="shared" ref="BH121:BH184" si="795">(BG121/12*5*$D121*$F121*$G121*$J121*BH$11)+(BG121/12*7*$E121*$F121*$H121*$J121*BH$12)</f>
        <v>0</v>
      </c>
      <c r="BI121" s="36">
        <v>3</v>
      </c>
      <c r="BJ121" s="36">
        <f t="shared" ref="BJ121:BJ122" si="796">(BI121/12*5*$D121*$F121*$G121*$I121*BJ$11)+(BI121/12*7*$E121*$F121*$H121*$I121*BJ$12)</f>
        <v>82515.340215000004</v>
      </c>
      <c r="BK121" s="36">
        <v>0</v>
      </c>
      <c r="BL121" s="36">
        <f t="shared" ref="BL121:BL122" si="797">(BK121/12*5*$D121*$F121*$G121*$I121*BL$11)+(BK121/12*7*$E121*$F121*$H121*$I121*BL$12)</f>
        <v>0</v>
      </c>
      <c r="BM121" s="46">
        <v>0</v>
      </c>
      <c r="BN121" s="36">
        <f t="shared" ref="BN121:BN184" si="798">(BM121/12*5*$D121*$F121*$G121*$J121*BN$11)+(BM121/12*7*$E121*$F121*$H121*$J121*BN$12)</f>
        <v>0</v>
      </c>
      <c r="BO121" s="36">
        <v>3</v>
      </c>
      <c r="BP121" s="36">
        <f t="shared" ref="BP121:BP184" si="799">(BO121/12*5*$D121*$F121*$G121*$J121*BP$11)+(BO121/12*7*$E121*$F121*$H121*$J121*BP$12)</f>
        <v>104660.92769999999</v>
      </c>
      <c r="BQ121" s="36"/>
      <c r="BR121" s="36">
        <f t="shared" ref="BR121:BR122" si="800">(BQ121/12*5*$D121*$F121*$G121*$I121*BR$11)+(BQ121/12*7*$E121*$F121*$H121*$I121*BR$12)</f>
        <v>0</v>
      </c>
      <c r="BS121" s="36">
        <v>0</v>
      </c>
      <c r="BT121" s="36">
        <f t="shared" ref="BT121:BT122" si="801">(BS121/12*5*$D121*$F121*$G121*$I121*BT$11)+(BS121/12*7*$E121*$F121*$H121*$I121*BT$12)</f>
        <v>0</v>
      </c>
      <c r="BU121" s="36">
        <v>0</v>
      </c>
      <c r="BV121" s="36">
        <f t="shared" ref="BV121:BV184" si="802">(BU121/12*5*$D121*$F121*$G121*$J121*BV$11)+(BU121/12*7*$E121*$F121*$H121*$J121*BV$12)</f>
        <v>0</v>
      </c>
      <c r="BW121" s="36"/>
      <c r="BX121" s="36">
        <f t="shared" ref="BX121:BX184" si="803">(BW121/12*5*$D121*$F121*$G121*$J121*BX$11)+(BW121/12*7*$E121*$F121*$H121*$J121*BX$12)</f>
        <v>0</v>
      </c>
      <c r="BY121" s="36">
        <v>0</v>
      </c>
      <c r="BZ121" s="36">
        <f t="shared" ref="BZ121:BZ122" si="804">(BY121/12*5*$D121*$F121*$G121*$I121*BZ$11)+(BY121/12*7*$E121*$F121*$H121*$I121*BZ$12)</f>
        <v>0</v>
      </c>
      <c r="CA121" s="36">
        <v>3</v>
      </c>
      <c r="CB121" s="36">
        <f t="shared" ref="CB121:CB184" si="805">(CA121/12*5*$D121*$F121*$G121*$J121*CB$11)+(CA121/12*7*$E121*$F121*$H121*$J121*CB$12)</f>
        <v>84284.463900000002</v>
      </c>
      <c r="CC121" s="36">
        <v>0</v>
      </c>
      <c r="CD121" s="36">
        <f t="shared" ref="CD121:CD122" si="806">(CC121/12*5*$D121*$F121*$G121*$I121*CD$11)+(CC121/12*7*$E121*$F121*$H121*$I121*CD$12)</f>
        <v>0</v>
      </c>
      <c r="CE121" s="36"/>
      <c r="CF121" s="36">
        <f t="shared" ref="CF121:CF122" si="807">(CE121/12*5*$D121*$F121*$G121*$I121*CF$11)+(CE121/12*7*$E121*$F121*$H121*$I121*CF$12)</f>
        <v>0</v>
      </c>
      <c r="CG121" s="36"/>
      <c r="CH121" s="36">
        <f t="shared" ref="CH121:CH122" si="808">(CG121/12*5*$D121*$F121*$G121*$I121*CH$11)+(CG121/12*7*$E121*$F121*$H121*$I121*CH$12)</f>
        <v>0</v>
      </c>
      <c r="CI121" s="36">
        <v>4</v>
      </c>
      <c r="CJ121" s="36">
        <f t="shared" ref="CJ121:CJ122" si="809">(CI121/12*5*$D121*$F121*$G121*$I121*CJ$11)+(CI121/12*7*$E121*$F121*$H121*$I121*CJ$12)</f>
        <v>102396.87616666665</v>
      </c>
      <c r="CK121" s="36">
        <v>5</v>
      </c>
      <c r="CL121" s="36">
        <f t="shared" ref="CL121:CN184" si="810">(CK121/12*5*$D121*$F121*$G121*$J121*CL$11)+(CK121/12*7*$E121*$F121*$H121*$J121*CL$12)</f>
        <v>156531.68923000002</v>
      </c>
      <c r="CM121" s="36">
        <v>3</v>
      </c>
      <c r="CN121" s="36">
        <f t="shared" si="810"/>
        <v>107966.584026</v>
      </c>
      <c r="CO121" s="41">
        <v>1</v>
      </c>
      <c r="CP121" s="36">
        <f t="shared" ref="CP121:CP122" si="811">(CO121/12*5*$D121*$F121*$G121*$I121*CP$11)+(CO121/12*7*$E121*$F121*$H121*$I121*CP$12)</f>
        <v>29072.479916666656</v>
      </c>
      <c r="CQ121" s="36">
        <v>1</v>
      </c>
      <c r="CR121" s="36">
        <f t="shared" ref="CR121:CR122" si="812">(CQ121/12*5*$D121*$F121*$G121*$J121*CR$11)+(CQ121/12*7*$E121*$F121*$H121*$J121*CR$12)</f>
        <v>35176.034347999994</v>
      </c>
      <c r="CS121" s="36"/>
      <c r="CT121" s="36">
        <f t="shared" ref="CT121:CT122" si="813">(CS121/12*5*$D121*$F121*$G121*$J121*CT$11)+(CS121/12*7*$E121*$F121*$H121*$J121*CT$12)</f>
        <v>0</v>
      </c>
      <c r="CU121" s="36">
        <v>7</v>
      </c>
      <c r="CV121" s="36">
        <f t="shared" ref="CV121:CV122" si="814">(CU121/12*5*$D121*$F121*$G121*$J121*CV$11)+(CU121/12*7*$E121*$F121*$H121*$J121*CV$12)</f>
        <v>246689.94306600001</v>
      </c>
      <c r="CW121" s="36">
        <v>5</v>
      </c>
      <c r="CX121" s="36">
        <f t="shared" ref="CX121:CX122" si="815">(CW121/12*5*$D121*$F121*$G121*$J121*CX$11)+(CW121/12*7*$E121*$F121*$H121*$J121*CX$12)</f>
        <v>175880.17173999999</v>
      </c>
      <c r="CY121" s="36">
        <v>1</v>
      </c>
      <c r="CZ121" s="36">
        <f t="shared" ref="CZ121:CZ122" si="816">(CY121/12*5*$D121*$F121*$G121*$J121*CZ$11)+(CY121/12*7*$E121*$F121*$H121*$J121*CZ$12)</f>
        <v>35241.420437999994</v>
      </c>
      <c r="DA121" s="36">
        <v>1</v>
      </c>
      <c r="DB121" s="36">
        <f t="shared" ref="DB121:DB122" si="817">(DA121/12*5*$D121*$F121*$G121*$I121*DB$11)+(DA121/12*7*$E121*$F121*$H121*$I121*DB$12)</f>
        <v>29072.479916666656</v>
      </c>
      <c r="DC121" s="36"/>
      <c r="DD121" s="36">
        <f t="shared" ref="DD121:DD122" si="818">(DC121/12*5*$D121*$F121*$G121*$I121*DD$11)+(DC121/12*7*$E121*$F121*$H121*$I121*DD$12)</f>
        <v>0</v>
      </c>
      <c r="DE121" s="36"/>
      <c r="DF121" s="36">
        <f t="shared" ref="DF121:DF122" si="819">(DE121/12*5*$D121*$F121*$G121*$J121*DF$11)+(DE121/12*7*$E121*$F121*$H121*$J121*DF$12)</f>
        <v>0</v>
      </c>
      <c r="DG121" s="36"/>
      <c r="DH121" s="36">
        <f t="shared" ref="DH121:DH122" si="820">(DG121/12*5*$D121*$F121*$G121*$J121*DH$11)+(DG121/12*7*$E121*$F121*$H121*$J121*DH$12)</f>
        <v>0</v>
      </c>
      <c r="DI121" s="36"/>
      <c r="DJ121" s="36">
        <f t="shared" ref="DJ121:DJ184" si="821">(DI121/12*5*$D121*$F121*$G121*$K121*DJ$11)+(DI121/12*7*$E121*$F121*$H121*$K121*DJ$12)</f>
        <v>0</v>
      </c>
      <c r="DK121" s="36"/>
      <c r="DL121" s="36">
        <f t="shared" si="539"/>
        <v>0</v>
      </c>
      <c r="DM121" s="36"/>
      <c r="DN121" s="36">
        <f t="shared" si="540"/>
        <v>0</v>
      </c>
      <c r="DO121" s="36">
        <f t="shared" ref="DO121:DP132" si="822">SUM(M121,O121,Q121,S121,U121,W121,Y121,AA121,AC121,AE121,AG121,AI121,AK121,AM121,AO121,AQ121,AS121,AU121,AW121,AY121,BA121,BC121,BE121,BG121,BI121,BK121,BM121,BO121,BQ121,BS121,BU121,BW121,BY121,CA121,CC121,CE121,CG121,CI121,CK121,CM121,CO121,CQ121,CS121,CU121,CW121,CY121,DA121,DC121,DE121,DG121,DI121,DK121,DM121)</f>
        <v>240</v>
      </c>
      <c r="DP121" s="36">
        <f t="shared" si="822"/>
        <v>6760985.1720903339</v>
      </c>
      <c r="DQ121" s="47">
        <f t="shared" si="543"/>
        <v>240</v>
      </c>
      <c r="DR121" s="80">
        <f t="shared" si="542"/>
        <v>1</v>
      </c>
    </row>
    <row r="122" spans="1:122" ht="33.75" customHeight="1" x14ac:dyDescent="0.25">
      <c r="A122" s="43"/>
      <c r="B122" s="44">
        <v>94</v>
      </c>
      <c r="C122" s="31" t="s">
        <v>247</v>
      </c>
      <c r="D122" s="32">
        <f t="shared" si="544"/>
        <v>19063</v>
      </c>
      <c r="E122" s="33">
        <v>18530</v>
      </c>
      <c r="F122" s="45">
        <v>1.49</v>
      </c>
      <c r="G122" s="35">
        <v>1</v>
      </c>
      <c r="H122" s="35">
        <v>1</v>
      </c>
      <c r="I122" s="32">
        <v>1.4</v>
      </c>
      <c r="J122" s="32">
        <v>1.68</v>
      </c>
      <c r="K122" s="32">
        <v>2.23</v>
      </c>
      <c r="L122" s="32">
        <v>2.57</v>
      </c>
      <c r="M122" s="36">
        <v>0</v>
      </c>
      <c r="N122" s="36">
        <f t="shared" si="769"/>
        <v>0</v>
      </c>
      <c r="O122" s="36">
        <v>0</v>
      </c>
      <c r="P122" s="36">
        <f t="shared" si="769"/>
        <v>0</v>
      </c>
      <c r="Q122" s="36"/>
      <c r="R122" s="36">
        <f t="shared" si="774"/>
        <v>0</v>
      </c>
      <c r="S122" s="36"/>
      <c r="T122" s="36">
        <f t="shared" si="775"/>
        <v>0</v>
      </c>
      <c r="U122" s="36"/>
      <c r="V122" s="36">
        <f t="shared" si="776"/>
        <v>0</v>
      </c>
      <c r="W122" s="36">
        <v>0</v>
      </c>
      <c r="X122" s="36">
        <f t="shared" si="777"/>
        <v>0</v>
      </c>
      <c r="Y122" s="36"/>
      <c r="Z122" s="36">
        <f t="shared" si="778"/>
        <v>0</v>
      </c>
      <c r="AA122" s="36"/>
      <c r="AB122" s="36">
        <f t="shared" si="779"/>
        <v>0</v>
      </c>
      <c r="AC122" s="36">
        <v>0</v>
      </c>
      <c r="AD122" s="36">
        <f t="shared" si="780"/>
        <v>0</v>
      </c>
      <c r="AE122" s="36">
        <v>0</v>
      </c>
      <c r="AF122" s="36">
        <f t="shared" si="781"/>
        <v>0</v>
      </c>
      <c r="AG122" s="36"/>
      <c r="AH122" s="36">
        <f t="shared" si="782"/>
        <v>0</v>
      </c>
      <c r="AI122" s="36"/>
      <c r="AJ122" s="36">
        <f t="shared" si="783"/>
        <v>0</v>
      </c>
      <c r="AK122" s="39">
        <v>0</v>
      </c>
      <c r="AL122" s="36">
        <f t="shared" si="784"/>
        <v>0</v>
      </c>
      <c r="AM122" s="40">
        <v>0</v>
      </c>
      <c r="AN122" s="36">
        <f t="shared" si="785"/>
        <v>0</v>
      </c>
      <c r="AO122" s="36"/>
      <c r="AP122" s="36">
        <f t="shared" si="786"/>
        <v>0</v>
      </c>
      <c r="AQ122" s="36">
        <v>8</v>
      </c>
      <c r="AR122" s="36">
        <f t="shared" si="787"/>
        <v>384127.58809599996</v>
      </c>
      <c r="AS122" s="36"/>
      <c r="AT122" s="36">
        <f t="shared" si="788"/>
        <v>0</v>
      </c>
      <c r="AU122" s="36"/>
      <c r="AV122" s="36">
        <f t="shared" si="789"/>
        <v>0</v>
      </c>
      <c r="AW122" s="36"/>
      <c r="AX122" s="36">
        <f t="shared" si="790"/>
        <v>0</v>
      </c>
      <c r="AY122" s="36"/>
      <c r="AZ122" s="36">
        <f t="shared" si="791"/>
        <v>0</v>
      </c>
      <c r="BA122" s="36"/>
      <c r="BB122" s="36">
        <f t="shared" si="792"/>
        <v>0</v>
      </c>
      <c r="BC122" s="36"/>
      <c r="BD122" s="36">
        <f t="shared" si="793"/>
        <v>0</v>
      </c>
      <c r="BE122" s="36"/>
      <c r="BF122" s="36">
        <f t="shared" si="794"/>
        <v>0</v>
      </c>
      <c r="BG122" s="36"/>
      <c r="BH122" s="36">
        <f t="shared" si="795"/>
        <v>0</v>
      </c>
      <c r="BI122" s="36">
        <v>0</v>
      </c>
      <c r="BJ122" s="36">
        <f t="shared" si="796"/>
        <v>0</v>
      </c>
      <c r="BK122" s="36"/>
      <c r="BL122" s="36">
        <f t="shared" si="797"/>
        <v>0</v>
      </c>
      <c r="BM122" s="46"/>
      <c r="BN122" s="36">
        <f t="shared" si="798"/>
        <v>0</v>
      </c>
      <c r="BO122" s="36">
        <v>0</v>
      </c>
      <c r="BP122" s="36">
        <f t="shared" si="799"/>
        <v>0</v>
      </c>
      <c r="BQ122" s="36"/>
      <c r="BR122" s="36">
        <f t="shared" si="800"/>
        <v>0</v>
      </c>
      <c r="BS122" s="36"/>
      <c r="BT122" s="36">
        <f t="shared" si="801"/>
        <v>0</v>
      </c>
      <c r="BU122" s="36"/>
      <c r="BV122" s="36">
        <f t="shared" si="802"/>
        <v>0</v>
      </c>
      <c r="BW122" s="36"/>
      <c r="BX122" s="36">
        <f t="shared" si="803"/>
        <v>0</v>
      </c>
      <c r="BY122" s="36"/>
      <c r="BZ122" s="36">
        <f t="shared" si="804"/>
        <v>0</v>
      </c>
      <c r="CA122" s="36"/>
      <c r="CB122" s="36">
        <f t="shared" si="805"/>
        <v>0</v>
      </c>
      <c r="CC122" s="36"/>
      <c r="CD122" s="36">
        <f t="shared" si="806"/>
        <v>0</v>
      </c>
      <c r="CE122" s="36"/>
      <c r="CF122" s="36">
        <f t="shared" si="807"/>
        <v>0</v>
      </c>
      <c r="CG122" s="36"/>
      <c r="CH122" s="36">
        <f t="shared" si="808"/>
        <v>0</v>
      </c>
      <c r="CI122" s="36"/>
      <c r="CJ122" s="36">
        <f t="shared" si="809"/>
        <v>0</v>
      </c>
      <c r="CK122" s="36">
        <v>1</v>
      </c>
      <c r="CL122" s="36">
        <f t="shared" si="810"/>
        <v>47598.411622999993</v>
      </c>
      <c r="CM122" s="36"/>
      <c r="CN122" s="36">
        <f t="shared" si="810"/>
        <v>0</v>
      </c>
      <c r="CO122" s="41"/>
      <c r="CP122" s="36">
        <f t="shared" si="811"/>
        <v>0</v>
      </c>
      <c r="CQ122" s="36"/>
      <c r="CR122" s="36">
        <f t="shared" si="812"/>
        <v>0</v>
      </c>
      <c r="CS122" s="36"/>
      <c r="CT122" s="36">
        <f t="shared" si="813"/>
        <v>0</v>
      </c>
      <c r="CU122" s="36"/>
      <c r="CV122" s="36">
        <f t="shared" si="814"/>
        <v>0</v>
      </c>
      <c r="CW122" s="36"/>
      <c r="CX122" s="36">
        <f t="shared" si="815"/>
        <v>0</v>
      </c>
      <c r="CY122" s="36">
        <v>1</v>
      </c>
      <c r="CZ122" s="36">
        <f t="shared" si="816"/>
        <v>53581.343318999992</v>
      </c>
      <c r="DA122" s="36"/>
      <c r="DB122" s="36">
        <f t="shared" si="817"/>
        <v>0</v>
      </c>
      <c r="DC122" s="36"/>
      <c r="DD122" s="36">
        <f t="shared" si="818"/>
        <v>0</v>
      </c>
      <c r="DE122" s="36">
        <v>1</v>
      </c>
      <c r="DF122" s="36">
        <f t="shared" si="819"/>
        <v>59310.664349999992</v>
      </c>
      <c r="DG122" s="36"/>
      <c r="DH122" s="36">
        <f t="shared" si="820"/>
        <v>0</v>
      </c>
      <c r="DI122" s="36"/>
      <c r="DJ122" s="36">
        <f t="shared" si="821"/>
        <v>0</v>
      </c>
      <c r="DK122" s="36"/>
      <c r="DL122" s="36">
        <f t="shared" si="539"/>
        <v>0</v>
      </c>
      <c r="DM122" s="36"/>
      <c r="DN122" s="36">
        <f t="shared" si="540"/>
        <v>0</v>
      </c>
      <c r="DO122" s="36">
        <f t="shared" si="822"/>
        <v>11</v>
      </c>
      <c r="DP122" s="36">
        <f t="shared" si="822"/>
        <v>544618.00738799991</v>
      </c>
      <c r="DQ122" s="47">
        <f t="shared" si="543"/>
        <v>11</v>
      </c>
      <c r="DR122" s="80">
        <f t="shared" si="542"/>
        <v>1</v>
      </c>
    </row>
    <row r="123" spans="1:122" ht="38.25" customHeight="1" x14ac:dyDescent="0.25">
      <c r="A123" s="43">
        <v>1</v>
      </c>
      <c r="B123" s="44">
        <v>95</v>
      </c>
      <c r="C123" s="31" t="s">
        <v>248</v>
      </c>
      <c r="D123" s="32">
        <f t="shared" si="544"/>
        <v>19063</v>
      </c>
      <c r="E123" s="33">
        <v>18530</v>
      </c>
      <c r="F123" s="45">
        <v>0.68</v>
      </c>
      <c r="G123" s="35">
        <v>1</v>
      </c>
      <c r="H123" s="35">
        <v>1</v>
      </c>
      <c r="I123" s="32">
        <v>1.4</v>
      </c>
      <c r="J123" s="32">
        <v>1.68</v>
      </c>
      <c r="K123" s="32">
        <v>2.23</v>
      </c>
      <c r="L123" s="32">
        <v>2.57</v>
      </c>
      <c r="M123" s="36">
        <v>133</v>
      </c>
      <c r="N123" s="36">
        <f>(M123/12*5*$D123*$F123*$G123*$I123)+(M123/12*7*$E123*$F123*$H123*$I123)</f>
        <v>2374313.7833333332</v>
      </c>
      <c r="O123" s="36">
        <v>858</v>
      </c>
      <c r="P123" s="36">
        <f>(O123/12*5*$D123*$F123*$G123*$I123)+(O123/12*7*$E123*$F123*$H123*$I123)</f>
        <v>15317001.699999999</v>
      </c>
      <c r="Q123" s="36">
        <v>0</v>
      </c>
      <c r="R123" s="36">
        <f>(Q123/12*5*$D123*$F123*$G123*$I123)+(Q123/12*7*$E123*$F123*$H123*$I123)</f>
        <v>0</v>
      </c>
      <c r="S123" s="36"/>
      <c r="T123" s="36">
        <f>(S123/12*5*$D123*$F123*$G123*$I123)+(S123/12*7*$E123*$F123*$H123*$I123)</f>
        <v>0</v>
      </c>
      <c r="U123" s="36">
        <v>0</v>
      </c>
      <c r="V123" s="36">
        <f>(U123/12*5*$D123*$F123*$G123*$I123)+(U123/12*7*$E123*$F123*$H123*$I123)</f>
        <v>0</v>
      </c>
      <c r="W123" s="36">
        <v>170</v>
      </c>
      <c r="X123" s="36">
        <f>(W123/12*5*$D123*$F123*$G123*$I123)+(W123/12*7*$E123*$F123*$H123*$I123)</f>
        <v>3034837.166666667</v>
      </c>
      <c r="Y123" s="36">
        <v>0</v>
      </c>
      <c r="Z123" s="36">
        <f>(Y123/12*5*$D123*$F123*$G123*$I123)+(Y123/12*7*$E123*$F123*$H123*$I123)</f>
        <v>0</v>
      </c>
      <c r="AA123" s="36">
        <v>0</v>
      </c>
      <c r="AB123" s="36">
        <f>(AA123/12*5*$D123*$F123*$G123*$I123)+(AA123/12*7*$E123*$F123*$H123*$I123)</f>
        <v>0</v>
      </c>
      <c r="AC123" s="36">
        <v>0</v>
      </c>
      <c r="AD123" s="36">
        <f>(AC123/12*5*$D123*$F123*$G123*$I123)+(AC123/12*7*$E123*$F123*$H123*$I123)</f>
        <v>0</v>
      </c>
      <c r="AE123" s="36">
        <v>21</v>
      </c>
      <c r="AF123" s="36">
        <f>(AE123/12*5*$D123*$F123*$G123*$I123)+(AE123/12*7*$E123*$F123*$H123*$I123)</f>
        <v>374891.65</v>
      </c>
      <c r="AG123" s="36">
        <v>15</v>
      </c>
      <c r="AH123" s="36">
        <f>(AG123/12*5*$D123*$F123*$G123*$I123)+(AG123/12*7*$E123*$F123*$H123*$I123)</f>
        <v>267779.75</v>
      </c>
      <c r="AI123" s="36"/>
      <c r="AJ123" s="36">
        <f>(AI123/12*5*$D123*$F123*$G123*$I123)+(AI123/12*7*$E123*$F123*$H123*$I123)</f>
        <v>0</v>
      </c>
      <c r="AK123" s="39">
        <v>0</v>
      </c>
      <c r="AL123" s="36">
        <f>(AK123/12*5*$D123*$F123*$G123*$I123)+(AK123/12*7*$E123*$F123*$H123*$I123)</f>
        <v>0</v>
      </c>
      <c r="AM123" s="40">
        <v>154</v>
      </c>
      <c r="AN123" s="36">
        <f>(AM123/12*5*$D123*$F123*$G123*$J123)+(AM123/12*7*$E123*$F123*$H123*$J123)</f>
        <v>3299046.5200000005</v>
      </c>
      <c r="AO123" s="36">
        <v>190</v>
      </c>
      <c r="AP123" s="36">
        <f>(AO123/12*5*$D123*$F123*$G123*$J123)+(AO123/12*7*$E123*$F123*$H123*$J123)</f>
        <v>4070252.2</v>
      </c>
      <c r="AQ123" s="36">
        <v>296</v>
      </c>
      <c r="AR123" s="36">
        <f>(AQ123/12*5*$D123*$F123*$G123*$J123)+(AQ123/12*7*$E123*$F123*$H123*$J123)</f>
        <v>6341024.4800000004</v>
      </c>
      <c r="AS123" s="36">
        <v>0</v>
      </c>
      <c r="AT123" s="36">
        <f>(AS123/12*5*$D123*$F123*$G123*$J123)+(AS123/12*7*$E123*$F123*$H123*$J123)</f>
        <v>0</v>
      </c>
      <c r="AU123" s="36"/>
      <c r="AV123" s="36">
        <f>(AU123/12*5*$D123*$F123*$G123*$I123)+(AU123/12*7*$E123*$F123*$H123*$I123)</f>
        <v>0</v>
      </c>
      <c r="AW123" s="36"/>
      <c r="AX123" s="36">
        <f>(AW123/12*5*$D123*$F123*$G123*$I123)+(AW123/12*7*$E123*$F123*$H123*$I123)</f>
        <v>0</v>
      </c>
      <c r="AY123" s="36">
        <v>5</v>
      </c>
      <c r="AZ123" s="36">
        <f>(AY123/12*5*$D123*$F123*$G123*$J123)+(AY123/12*7*$E123*$F123*$H123*$J123)</f>
        <v>107111.90000000002</v>
      </c>
      <c r="BA123" s="36">
        <v>0</v>
      </c>
      <c r="BB123" s="36">
        <f>(BA123/12*5*$D123*$F123*$G123*$I123)+(BA123/12*7*$E123*$F123*$H123*$I123)</f>
        <v>0</v>
      </c>
      <c r="BC123" s="36">
        <v>0</v>
      </c>
      <c r="BD123" s="36">
        <f>(BC123/12*5*$D123*$F123*$G123*$I123)+(BC123/12*7*$E123*$F123*$H123*$I123)</f>
        <v>0</v>
      </c>
      <c r="BE123" s="36">
        <v>0</v>
      </c>
      <c r="BF123" s="36">
        <f>(BE123/12*5*$D123*$F123*$G123*$I123)+(BE123/12*7*$E123*$F123*$H123*$I123)</f>
        <v>0</v>
      </c>
      <c r="BG123" s="36">
        <v>0</v>
      </c>
      <c r="BH123" s="36">
        <f>(BG123/12*5*$D123*$F123*$G123*$J123)+(BG123/12*7*$E123*$F123*$H123*$J123)</f>
        <v>0</v>
      </c>
      <c r="BI123" s="36">
        <v>48</v>
      </c>
      <c r="BJ123" s="36">
        <f>(BI123/12*5*$D123*$F123*$G123*$I123)+(BI123/12*7*$E123*$F123*$H123*$I123)</f>
        <v>856895.2</v>
      </c>
      <c r="BK123" s="36"/>
      <c r="BL123" s="36">
        <f>(BK123/12*5*$D123*$F123*$G123*$I123)+(BK123/12*7*$E123*$F123*$H123*$I123)</f>
        <v>0</v>
      </c>
      <c r="BM123" s="46">
        <v>25</v>
      </c>
      <c r="BN123" s="36">
        <f>(BM123/12*5*$D123*$F123*$G123*$J123)+(BM123/12*7*$E123*$F123*$H123*$J123)</f>
        <v>535559.5</v>
      </c>
      <c r="BO123" s="36">
        <v>18</v>
      </c>
      <c r="BP123" s="36">
        <f>(BO123/12*5*$D123*$F123*$G123*$J123)+(BO123/12*7*$E123*$F123*$H123*$J123)</f>
        <v>385602.83999999997</v>
      </c>
      <c r="BQ123" s="36">
        <v>0</v>
      </c>
      <c r="BR123" s="36">
        <f>(BQ123/12*5*$D123*$F123*$G123*$I123)+(BQ123/12*7*$E123*$F123*$H123*$I123)</f>
        <v>0</v>
      </c>
      <c r="BS123" s="36">
        <v>76</v>
      </c>
      <c r="BT123" s="36">
        <f>(BS123/12*5*$D123*$F123*$G123*$I123)+(BS123/12*7*$E123*$F123*$H123*$I123)</f>
        <v>1356750.7333333334</v>
      </c>
      <c r="BU123" s="36">
        <v>0</v>
      </c>
      <c r="BV123" s="36">
        <f>(BU123/12*5*$D123*$F123*$G123*$J123)+(BU123/12*7*$E123*$F123*$H123*$J123)</f>
        <v>0</v>
      </c>
      <c r="BW123" s="36"/>
      <c r="BX123" s="36">
        <f>(BW123/12*5*$D123*$F123*$G123*$J123)+(BW123/12*7*$E123*$F123*$H123*$J123)</f>
        <v>0</v>
      </c>
      <c r="BY123" s="36">
        <v>0</v>
      </c>
      <c r="BZ123" s="36">
        <f>(BY123/12*5*$D123*$F123*$G123*$I123)+(BY123/12*7*$E123*$F123*$H123*$I123)</f>
        <v>0</v>
      </c>
      <c r="CA123" s="36">
        <v>80</v>
      </c>
      <c r="CB123" s="36">
        <f>(CA123/12*5*$D123*$F123*$G123*$J123)+(CA123/12*7*$E123*$F123*$H123*$J123)</f>
        <v>1713790.4000000004</v>
      </c>
      <c r="CC123" s="36">
        <v>0</v>
      </c>
      <c r="CD123" s="36">
        <f>(CC123/12*5*$D123*$F123*$G123*$I123)+(CC123/12*7*$E123*$F123*$H123*$I123)</f>
        <v>0</v>
      </c>
      <c r="CE123" s="36">
        <v>90</v>
      </c>
      <c r="CF123" s="36">
        <f>(CE123/12*5*$D123*$F123*$G123*$I123)+(CE123/12*7*$E123*$F123*$H123*$I123)</f>
        <v>1606678.5</v>
      </c>
      <c r="CG123" s="36">
        <v>56</v>
      </c>
      <c r="CH123" s="36">
        <f>(CG123/12*5*$D123*$F123*$G123*$I123)+(CG123/12*7*$E123*$F123*$H123*$I123)</f>
        <v>999711.06666666665</v>
      </c>
      <c r="CI123" s="36">
        <v>50</v>
      </c>
      <c r="CJ123" s="36">
        <f>(CI123/12*5*$D123*$F123*$G123*$I123)+(CI123/12*7*$E123*$F123*$H123*$I123)</f>
        <v>892599.16666666674</v>
      </c>
      <c r="CK123" s="36">
        <v>245</v>
      </c>
      <c r="CL123" s="36">
        <f>(CK123/12*5*$D123*$F123*$G123*$J123)+(CK123/12*7*$E123*$F123*$H123*$J123)</f>
        <v>5248483.1000000015</v>
      </c>
      <c r="CM123" s="36">
        <v>67</v>
      </c>
      <c r="CN123" s="36">
        <f>(CM123/12*5*$D123*$F123*$G123*$J123)+(CM123/12*7*$E123*$F123*$H123*$J123)</f>
        <v>1435299.46</v>
      </c>
      <c r="CO123" s="41">
        <v>19</v>
      </c>
      <c r="CP123" s="36">
        <f>(CO123/12*5*$D123*$F123*$G123*$I123)+(CO123/12*7*$E123*$F123*$H123*$I123)</f>
        <v>339187.68333333335</v>
      </c>
      <c r="CQ123" s="36">
        <v>38</v>
      </c>
      <c r="CR123" s="36">
        <f>(CQ123/12*5*$D123*$F123*$G123*$J123)+(CQ123/12*7*$E123*$F123*$H123*$J123)</f>
        <v>814050.44</v>
      </c>
      <c r="CS123" s="36">
        <v>364</v>
      </c>
      <c r="CT123" s="36">
        <f>(CS123/12*5*$D123*$F123*$G123*$J123)+(CS123/12*7*$E123*$F123*$H123*$J123)</f>
        <v>7797746.3200000003</v>
      </c>
      <c r="CU123" s="36">
        <v>117</v>
      </c>
      <c r="CV123" s="36">
        <f>(CU123/12*5*$D123*$F123*$G123*$J123)+(CU123/12*7*$E123*$F123*$H123*$J123)</f>
        <v>2506418.46</v>
      </c>
      <c r="CW123" s="36">
        <v>44</v>
      </c>
      <c r="CX123" s="36">
        <f>(CW123/12*5*$D123*$F123*$G123*$J123)+(CW123/12*7*$E123*$F123*$H123*$J123)</f>
        <v>942584.72</v>
      </c>
      <c r="CY123" s="36">
        <v>65</v>
      </c>
      <c r="CZ123" s="36">
        <f>(CY123/12*5*$D123*$F123*$G123*$J123)+(CY123/12*7*$E123*$F123*$H123*$J123)</f>
        <v>1392454.7000000002</v>
      </c>
      <c r="DA123" s="36">
        <v>106</v>
      </c>
      <c r="DB123" s="36">
        <f>(DA123/12*5*$D123*$F123*$G123*$I123)+(DA123/12*7*$E123*$F123*$H123*$I123)</f>
        <v>1892310.2333333334</v>
      </c>
      <c r="DC123" s="36">
        <v>24</v>
      </c>
      <c r="DD123" s="36">
        <f>(DC123/12*5*$D123*$F123*$G123*$I123)+(DC123/12*7*$E123*$F123*$H123*$I123)</f>
        <v>428447.6</v>
      </c>
      <c r="DE123" s="36">
        <v>9</v>
      </c>
      <c r="DF123" s="36">
        <f>(DE123/12*5*$D123*$F123*$G123*$J123)+(DE123/12*7*$E123*$F123*$H123*$J123)</f>
        <v>192801.41999999998</v>
      </c>
      <c r="DG123" s="36">
        <f>69+20</f>
        <v>89</v>
      </c>
      <c r="DH123" s="36">
        <f>(DG123/12*5*$D123*$F123*$G123*$J123)+(DG123/12*7*$E123*$F123*$H123*$J123)</f>
        <v>1906591.82</v>
      </c>
      <c r="DI123" s="36">
        <v>20</v>
      </c>
      <c r="DJ123" s="36">
        <f>(DI123/12*5*$D123*$F123*$G123*$K123)+(DI123/12*7*$E123*$F123*$H123*$K123)</f>
        <v>568713.18333333347</v>
      </c>
      <c r="DK123" s="36">
        <v>47</v>
      </c>
      <c r="DL123" s="36">
        <f>(DK123/12*5*$D123*$F123*$G123*$L123)+(DK123/12*7*$E123*$F123*$H123*$L123)</f>
        <v>1540243.6191666666</v>
      </c>
      <c r="DM123" s="36"/>
      <c r="DN123" s="36">
        <f>(DM123*$D123*$F123*$G123*$J123)</f>
        <v>0</v>
      </c>
      <c r="DO123" s="36">
        <f t="shared" si="822"/>
        <v>3539</v>
      </c>
      <c r="DP123" s="36">
        <f t="shared" si="822"/>
        <v>70539179.315833345</v>
      </c>
      <c r="DQ123" s="47">
        <f t="shared" si="543"/>
        <v>3539</v>
      </c>
      <c r="DR123" s="80">
        <f t="shared" si="542"/>
        <v>1</v>
      </c>
    </row>
    <row r="124" spans="1:122" ht="38.25" customHeight="1" x14ac:dyDescent="0.25">
      <c r="A124" s="43"/>
      <c r="B124" s="44">
        <v>96</v>
      </c>
      <c r="C124" s="31" t="s">
        <v>249</v>
      </c>
      <c r="D124" s="32">
        <f t="shared" si="544"/>
        <v>19063</v>
      </c>
      <c r="E124" s="33">
        <v>18530</v>
      </c>
      <c r="F124" s="45">
        <v>1.01</v>
      </c>
      <c r="G124" s="35">
        <v>1</v>
      </c>
      <c r="H124" s="35">
        <v>1</v>
      </c>
      <c r="I124" s="32">
        <v>1.4</v>
      </c>
      <c r="J124" s="32">
        <v>1.68</v>
      </c>
      <c r="K124" s="32">
        <v>2.23</v>
      </c>
      <c r="L124" s="32">
        <v>2.57</v>
      </c>
      <c r="M124" s="36">
        <v>5</v>
      </c>
      <c r="N124" s="36">
        <f t="shared" si="769"/>
        <v>140780.87420833335</v>
      </c>
      <c r="O124" s="36">
        <v>57</v>
      </c>
      <c r="P124" s="36">
        <f t="shared" si="769"/>
        <v>1604901.9659750001</v>
      </c>
      <c r="Q124" s="36"/>
      <c r="R124" s="36">
        <f t="shared" ref="R124:R125" si="823">(Q124/12*5*$D124*$F124*$G124*$I124*R$11)+(Q124/12*7*$E124*$F124*$H124*$I124*R$12)</f>
        <v>0</v>
      </c>
      <c r="S124" s="36"/>
      <c r="T124" s="36">
        <f t="shared" ref="T124:T125" si="824">(S124/12*5*$D124*$F124*$G124*$I124*T$11)+(S124/12*7*$E124*$F124*$H124*$I124*T$12)</f>
        <v>0</v>
      </c>
      <c r="U124" s="36"/>
      <c r="V124" s="36">
        <f t="shared" ref="V124:V125" si="825">(U124/12*5*$D124*$F124*$G124*$I124*V$11)+(U124/12*7*$E124*$F124*$H124*$I124*V$12)</f>
        <v>0</v>
      </c>
      <c r="W124" s="36">
        <v>0</v>
      </c>
      <c r="X124" s="36">
        <f t="shared" ref="X124:X125" si="826">(W124/12*5*$D124*$F124*$G124*$I124*X$11)+(W124/12*7*$E124*$F124*$H124*$I124*X$12)</f>
        <v>0</v>
      </c>
      <c r="Y124" s="36"/>
      <c r="Z124" s="36">
        <f t="shared" ref="Z124:Z125" si="827">(Y124/12*5*$D124*$F124*$G124*$I124*Z$11)+(Y124/12*7*$E124*$F124*$H124*$I124*Z$12)</f>
        <v>0</v>
      </c>
      <c r="AA124" s="36"/>
      <c r="AB124" s="36">
        <f t="shared" ref="AB124:AB125" si="828">(AA124/12*5*$D124*$F124*$G124*$I124*AB$11)+(AA124/12*7*$E124*$F124*$H124*$I124*AB$12)</f>
        <v>0</v>
      </c>
      <c r="AC124" s="36">
        <v>0</v>
      </c>
      <c r="AD124" s="36">
        <f t="shared" ref="AD124:AD125" si="829">(AC124/12*5*$D124*$F124*$G124*$I124*AD$11)+(AC124/12*7*$E124*$F124*$H124*$I124*AD$12)</f>
        <v>0</v>
      </c>
      <c r="AE124" s="36">
        <v>96</v>
      </c>
      <c r="AF124" s="36">
        <f t="shared" ref="AF124:AF125" si="830">(AE124/12*5*$D124*$F124*$G124*$I124*AF$11)+(AE124/12*7*$E124*$F124*$H124*$I124*AF$12)</f>
        <v>2702992.7847999996</v>
      </c>
      <c r="AG124" s="36"/>
      <c r="AH124" s="36">
        <f t="shared" ref="AH124:AH125" si="831">(AG124/12*5*$D124*$F124*$G124*$I124*AH$11)+(AG124/12*7*$E124*$F124*$H124*$I124*AH$12)</f>
        <v>0</v>
      </c>
      <c r="AI124" s="36"/>
      <c r="AJ124" s="36">
        <f t="shared" ref="AJ124:AJ125" si="832">(AI124/12*5*$D124*$F124*$G124*$I124*AJ$11)+(AI124/12*7*$E124*$F124*$H124*$I124*AJ$12)</f>
        <v>0</v>
      </c>
      <c r="AK124" s="39">
        <v>0</v>
      </c>
      <c r="AL124" s="36">
        <f t="shared" ref="AL124:AL125" si="833">(AK124/12*5*$D124*$F124*$G124*$I124*AL$11)+(AK124/12*7*$E124*$F124*$H124*$I124*AL$12)</f>
        <v>0</v>
      </c>
      <c r="AM124" s="40">
        <v>9</v>
      </c>
      <c r="AN124" s="36">
        <f t="shared" si="785"/>
        <v>292929.51139200001</v>
      </c>
      <c r="AO124" s="36"/>
      <c r="AP124" s="36">
        <f t="shared" si="786"/>
        <v>0</v>
      </c>
      <c r="AQ124" s="36">
        <v>32</v>
      </c>
      <c r="AR124" s="36">
        <f t="shared" si="787"/>
        <v>1041527.1516159999</v>
      </c>
      <c r="AS124" s="36"/>
      <c r="AT124" s="36">
        <f t="shared" si="788"/>
        <v>0</v>
      </c>
      <c r="AU124" s="36"/>
      <c r="AV124" s="36">
        <f t="shared" ref="AV124:AV125" si="834">(AU124/12*5*$D124*$F124*$G124*$I124*AV$11)+(AU124/12*7*$E124*$F124*$H124*$I124*AV$12)</f>
        <v>0</v>
      </c>
      <c r="AW124" s="36"/>
      <c r="AX124" s="36">
        <f t="shared" ref="AX124:AX125" si="835">(AW124/12*5*$D124*$F124*$G124*$I124*AX$11)+(AW124/12*7*$E124*$F124*$H124*$I124*AX$12)</f>
        <v>0</v>
      </c>
      <c r="AY124" s="36"/>
      <c r="AZ124" s="36">
        <f t="shared" si="791"/>
        <v>0</v>
      </c>
      <c r="BA124" s="36"/>
      <c r="BB124" s="36">
        <f t="shared" ref="BB124:BB125" si="836">(BA124/12*5*$D124*$F124*$G124*$I124*BB$11)+(BA124/12*7*$E124*$F124*$H124*$I124*BB$12)</f>
        <v>0</v>
      </c>
      <c r="BC124" s="36"/>
      <c r="BD124" s="36">
        <f t="shared" ref="BD124:BD125" si="837">(BC124/12*5*$D124*$F124*$G124*$I124*BD$11)+(BC124/12*7*$E124*$F124*$H124*$I124*BD$12)</f>
        <v>0</v>
      </c>
      <c r="BE124" s="36"/>
      <c r="BF124" s="36">
        <f t="shared" ref="BF124:BF125" si="838">(BE124/12*5*$D124*$F124*$G124*$I124*BF$11)+(BE124/12*7*$E124*$F124*$H124*$I124*BF$12)</f>
        <v>0</v>
      </c>
      <c r="BG124" s="36"/>
      <c r="BH124" s="36">
        <f t="shared" si="795"/>
        <v>0</v>
      </c>
      <c r="BI124" s="36">
        <v>0</v>
      </c>
      <c r="BJ124" s="36">
        <f t="shared" ref="BJ124:BJ127" si="839">(BI124/12*5*$D124*$F124*$G124*$I124*BJ$11)+(BI124/12*7*$E124*$F124*$H124*$I124*BJ$12)</f>
        <v>0</v>
      </c>
      <c r="BK124" s="36"/>
      <c r="BL124" s="36">
        <f t="shared" ref="BL124:BL127" si="840">(BK124/12*5*$D124*$F124*$G124*$I124*BL$11)+(BK124/12*7*$E124*$F124*$H124*$I124*BL$12)</f>
        <v>0</v>
      </c>
      <c r="BM124" s="46"/>
      <c r="BN124" s="36">
        <f t="shared" si="798"/>
        <v>0</v>
      </c>
      <c r="BO124" s="36">
        <v>0</v>
      </c>
      <c r="BP124" s="36">
        <f t="shared" si="799"/>
        <v>0</v>
      </c>
      <c r="BQ124" s="36"/>
      <c r="BR124" s="36">
        <f t="shared" ref="BR124:BR127" si="841">(BQ124/12*5*$D124*$F124*$G124*$I124*BR$11)+(BQ124/12*7*$E124*$F124*$H124*$I124*BR$12)</f>
        <v>0</v>
      </c>
      <c r="BS124" s="36"/>
      <c r="BT124" s="36">
        <f t="shared" ref="BT124:BT127" si="842">(BS124/12*5*$D124*$F124*$G124*$I124*BT$11)+(BS124/12*7*$E124*$F124*$H124*$I124*BT$12)</f>
        <v>0</v>
      </c>
      <c r="BU124" s="36"/>
      <c r="BV124" s="36">
        <f t="shared" si="802"/>
        <v>0</v>
      </c>
      <c r="BW124" s="36"/>
      <c r="BX124" s="36">
        <f t="shared" si="803"/>
        <v>0</v>
      </c>
      <c r="BY124" s="36"/>
      <c r="BZ124" s="36">
        <f t="shared" ref="BZ124:BZ127" si="843">(BY124/12*5*$D124*$F124*$G124*$I124*BZ$11)+(BY124/12*7*$E124*$F124*$H124*$I124*BZ$12)</f>
        <v>0</v>
      </c>
      <c r="CA124" s="36"/>
      <c r="CB124" s="36">
        <f t="shared" si="805"/>
        <v>0</v>
      </c>
      <c r="CC124" s="36"/>
      <c r="CD124" s="36">
        <f t="shared" ref="CD124:CD127" si="844">(CC124/12*5*$D124*$F124*$G124*$I124*CD$11)+(CC124/12*7*$E124*$F124*$H124*$I124*CD$12)</f>
        <v>0</v>
      </c>
      <c r="CE124" s="36"/>
      <c r="CF124" s="36">
        <f t="shared" ref="CF124:CF127" si="845">(CE124/12*5*$D124*$F124*$G124*$I124*CF$11)+(CE124/12*7*$E124*$F124*$H124*$I124*CF$12)</f>
        <v>0</v>
      </c>
      <c r="CG124" s="36"/>
      <c r="CH124" s="36">
        <f t="shared" ref="CH124:CH127" si="846">(CG124/12*5*$D124*$F124*$G124*$I124*CH$11)+(CG124/12*7*$E124*$F124*$H124*$I124*CH$12)</f>
        <v>0</v>
      </c>
      <c r="CI124" s="36">
        <v>3</v>
      </c>
      <c r="CJ124" s="36">
        <f t="shared" ref="CJ124:CJ127" si="847">(CI124/12*5*$D124*$F124*$G124*$I124*CJ$11)+(CI124/12*7*$E124*$F124*$H124*$I124*CJ$12)</f>
        <v>79148.605812499998</v>
      </c>
      <c r="CK124" s="36">
        <v>1</v>
      </c>
      <c r="CL124" s="36">
        <f t="shared" si="810"/>
        <v>32264.695126999999</v>
      </c>
      <c r="CM124" s="36">
        <v>9</v>
      </c>
      <c r="CN124" s="36">
        <f t="shared" si="810"/>
        <v>333815.05061100004</v>
      </c>
      <c r="CO124" s="41">
        <v>4</v>
      </c>
      <c r="CP124" s="36">
        <f t="shared" ref="CP124:CP127" si="848">(CO124/12*5*$D124*$F124*$G124*$I124*CP$11)+(CO124/12*7*$E124*$F124*$H124*$I124*CP$12)</f>
        <v>119849.81516666664</v>
      </c>
      <c r="CQ124" s="36">
        <v>5</v>
      </c>
      <c r="CR124" s="36">
        <f t="shared" ref="CR124:CR125" si="849">(CQ124/12*5*$D124*$F124*$G124*$J124*CR$11)+(CQ124/12*7*$E124*$F124*$H124*$J124*CR$12)</f>
        <v>181264.25863</v>
      </c>
      <c r="CS124" s="36">
        <v>3</v>
      </c>
      <c r="CT124" s="36">
        <f t="shared" ref="CT124:CT125" si="850">(CS124/12*5*$D124*$F124*$G124*$J124*CT$11)+(CS124/12*7*$E124*$F124*$H124*$J124*CT$12)</f>
        <v>94562.625822000002</v>
      </c>
      <c r="CU124" s="36">
        <v>3</v>
      </c>
      <c r="CV124" s="36">
        <f t="shared" ref="CV124:CV125" si="851">(CU124/12*5*$D124*$F124*$G124*$J124*CV$11)+(CU124/12*7*$E124*$F124*$H124*$J124*CV$12)</f>
        <v>108960.718293</v>
      </c>
      <c r="CW124" s="36"/>
      <c r="CX124" s="36">
        <f t="shared" ref="CX124:CX125" si="852">(CW124/12*5*$D124*$F124*$G124*$J124*CX$11)+(CW124/12*7*$E124*$F124*$H124*$J124*CX$12)</f>
        <v>0</v>
      </c>
      <c r="CY124" s="36">
        <v>4</v>
      </c>
      <c r="CZ124" s="36">
        <f t="shared" ref="CZ124:CZ125" si="853">(CY124/12*5*$D124*$F124*$G124*$J124*CZ$11)+(CY124/12*7*$E124*$F124*$H124*$J124*CZ$12)</f>
        <v>145280.95772399998</v>
      </c>
      <c r="DA124" s="36">
        <v>4</v>
      </c>
      <c r="DB124" s="36">
        <f t="shared" ref="DB124:DB127" si="854">(DA124/12*5*$D124*$F124*$G124*$I124*DB$11)+(DA124/12*7*$E124*$F124*$H124*$I124*DB$12)</f>
        <v>119849.81516666664</v>
      </c>
      <c r="DC124" s="36">
        <v>5</v>
      </c>
      <c r="DD124" s="36">
        <f t="shared" ref="DD124:DD127" si="855">(DC124/12*5*$D124*$F124*$G124*$I124*DD$11)+(DC124/12*7*$E124*$F124*$H124*$I124*DD$12)</f>
        <v>154263.22280833335</v>
      </c>
      <c r="DE124" s="36"/>
      <c r="DF124" s="36">
        <f t="shared" ref="DF124:DF125" si="856">(DE124/12*5*$D124*$F124*$G124*$J124*DF$11)+(DE124/12*7*$E124*$F124*$H124*$J124*DF$12)</f>
        <v>0</v>
      </c>
      <c r="DG124" s="36">
        <v>1</v>
      </c>
      <c r="DH124" s="36">
        <f t="shared" ref="DH124:DH125" si="857">(DG124/12*5*$D124*$F124*$G124*$J124*DH$11)+(DG124/12*7*$E124*$F124*$H124*$J124*DH$12)</f>
        <v>38990.894459999996</v>
      </c>
      <c r="DI124" s="36"/>
      <c r="DJ124" s="36">
        <f t="shared" si="821"/>
        <v>0</v>
      </c>
      <c r="DK124" s="36">
        <v>3</v>
      </c>
      <c r="DL124" s="36">
        <f t="shared" si="539"/>
        <v>173048.31060999999</v>
      </c>
      <c r="DM124" s="36"/>
      <c r="DN124" s="36">
        <f t="shared" si="540"/>
        <v>0</v>
      </c>
      <c r="DO124" s="36">
        <f t="shared" si="822"/>
        <v>244</v>
      </c>
      <c r="DP124" s="36">
        <f t="shared" si="822"/>
        <v>7364431.2582224999</v>
      </c>
      <c r="DQ124" s="47">
        <f t="shared" si="543"/>
        <v>244</v>
      </c>
      <c r="DR124" s="80">
        <f t="shared" si="542"/>
        <v>1</v>
      </c>
    </row>
    <row r="125" spans="1:122" ht="15.75" customHeight="1" x14ac:dyDescent="0.25">
      <c r="A125" s="43"/>
      <c r="B125" s="44">
        <v>97</v>
      </c>
      <c r="C125" s="31" t="s">
        <v>250</v>
      </c>
      <c r="D125" s="32">
        <f t="shared" si="544"/>
        <v>19063</v>
      </c>
      <c r="E125" s="33">
        <v>18530</v>
      </c>
      <c r="F125" s="45">
        <v>0.4</v>
      </c>
      <c r="G125" s="35">
        <v>1</v>
      </c>
      <c r="H125" s="35">
        <v>1</v>
      </c>
      <c r="I125" s="32">
        <v>1.4</v>
      </c>
      <c r="J125" s="32">
        <v>1.68</v>
      </c>
      <c r="K125" s="32">
        <v>2.23</v>
      </c>
      <c r="L125" s="32">
        <v>2.57</v>
      </c>
      <c r="M125" s="36">
        <v>3</v>
      </c>
      <c r="N125" s="36">
        <f t="shared" si="769"/>
        <v>33452.881000000001</v>
      </c>
      <c r="O125" s="36">
        <v>488</v>
      </c>
      <c r="P125" s="36">
        <f t="shared" si="769"/>
        <v>5441668.6426666668</v>
      </c>
      <c r="Q125" s="36">
        <v>0</v>
      </c>
      <c r="R125" s="36">
        <f t="shared" si="823"/>
        <v>0</v>
      </c>
      <c r="S125" s="36"/>
      <c r="T125" s="36">
        <f t="shared" si="824"/>
        <v>0</v>
      </c>
      <c r="U125" s="36">
        <v>0</v>
      </c>
      <c r="V125" s="36">
        <f t="shared" si="825"/>
        <v>0</v>
      </c>
      <c r="W125" s="36">
        <v>0</v>
      </c>
      <c r="X125" s="36">
        <f t="shared" si="826"/>
        <v>0</v>
      </c>
      <c r="Y125" s="36">
        <v>0</v>
      </c>
      <c r="Z125" s="36">
        <f t="shared" si="827"/>
        <v>0</v>
      </c>
      <c r="AA125" s="36">
        <v>0</v>
      </c>
      <c r="AB125" s="36">
        <f t="shared" si="828"/>
        <v>0</v>
      </c>
      <c r="AC125" s="36">
        <v>0</v>
      </c>
      <c r="AD125" s="36">
        <f t="shared" si="829"/>
        <v>0</v>
      </c>
      <c r="AE125" s="36">
        <v>0</v>
      </c>
      <c r="AF125" s="36">
        <f t="shared" si="830"/>
        <v>0</v>
      </c>
      <c r="AG125" s="36">
        <v>0</v>
      </c>
      <c r="AH125" s="36">
        <f t="shared" si="831"/>
        <v>0</v>
      </c>
      <c r="AI125" s="36"/>
      <c r="AJ125" s="36">
        <f t="shared" si="832"/>
        <v>0</v>
      </c>
      <c r="AK125" s="39">
        <v>0</v>
      </c>
      <c r="AL125" s="36">
        <f t="shared" si="833"/>
        <v>0</v>
      </c>
      <c r="AM125" s="40"/>
      <c r="AN125" s="36">
        <f t="shared" si="785"/>
        <v>0</v>
      </c>
      <c r="AO125" s="36"/>
      <c r="AP125" s="36">
        <f t="shared" si="786"/>
        <v>0</v>
      </c>
      <c r="AQ125" s="36">
        <v>226</v>
      </c>
      <c r="AR125" s="36">
        <f t="shared" si="787"/>
        <v>2913182.37952</v>
      </c>
      <c r="AS125" s="36">
        <v>0</v>
      </c>
      <c r="AT125" s="36">
        <f t="shared" si="788"/>
        <v>0</v>
      </c>
      <c r="AU125" s="36"/>
      <c r="AV125" s="36">
        <f t="shared" si="834"/>
        <v>0</v>
      </c>
      <c r="AW125" s="36"/>
      <c r="AX125" s="36">
        <f t="shared" si="835"/>
        <v>0</v>
      </c>
      <c r="AY125" s="36">
        <v>9</v>
      </c>
      <c r="AZ125" s="36">
        <f t="shared" si="791"/>
        <v>112845.53699999998</v>
      </c>
      <c r="BA125" s="36">
        <v>0</v>
      </c>
      <c r="BB125" s="36">
        <f t="shared" si="836"/>
        <v>0</v>
      </c>
      <c r="BC125" s="36">
        <v>0</v>
      </c>
      <c r="BD125" s="36">
        <f t="shared" si="837"/>
        <v>0</v>
      </c>
      <c r="BE125" s="36">
        <v>0</v>
      </c>
      <c r="BF125" s="36">
        <f t="shared" si="838"/>
        <v>0</v>
      </c>
      <c r="BG125" s="36">
        <v>0</v>
      </c>
      <c r="BH125" s="36">
        <f t="shared" si="795"/>
        <v>0</v>
      </c>
      <c r="BI125" s="36">
        <v>0</v>
      </c>
      <c r="BJ125" s="36">
        <f t="shared" si="839"/>
        <v>0</v>
      </c>
      <c r="BK125" s="36">
        <v>0</v>
      </c>
      <c r="BL125" s="36">
        <f t="shared" si="840"/>
        <v>0</v>
      </c>
      <c r="BM125" s="46">
        <v>0</v>
      </c>
      <c r="BN125" s="36">
        <f t="shared" si="798"/>
        <v>0</v>
      </c>
      <c r="BO125" s="36">
        <v>0</v>
      </c>
      <c r="BP125" s="36">
        <f t="shared" si="799"/>
        <v>0</v>
      </c>
      <c r="BQ125" s="36">
        <v>0</v>
      </c>
      <c r="BR125" s="36">
        <f t="shared" si="841"/>
        <v>0</v>
      </c>
      <c r="BS125" s="36"/>
      <c r="BT125" s="36">
        <f t="shared" si="842"/>
        <v>0</v>
      </c>
      <c r="BU125" s="36">
        <v>0</v>
      </c>
      <c r="BV125" s="36">
        <f t="shared" si="802"/>
        <v>0</v>
      </c>
      <c r="BW125" s="36"/>
      <c r="BX125" s="36">
        <f t="shared" si="803"/>
        <v>0</v>
      </c>
      <c r="BY125" s="36">
        <v>0</v>
      </c>
      <c r="BZ125" s="36">
        <f t="shared" si="843"/>
        <v>0</v>
      </c>
      <c r="CA125" s="36">
        <v>5</v>
      </c>
      <c r="CB125" s="36">
        <f t="shared" si="805"/>
        <v>57336.37000000001</v>
      </c>
      <c r="CC125" s="36">
        <v>0</v>
      </c>
      <c r="CD125" s="36">
        <f t="shared" si="844"/>
        <v>0</v>
      </c>
      <c r="CE125" s="36"/>
      <c r="CF125" s="36">
        <f t="shared" si="845"/>
        <v>0</v>
      </c>
      <c r="CG125" s="36">
        <v>3</v>
      </c>
      <c r="CH125" s="36">
        <f t="shared" si="846"/>
        <v>23753.638999999996</v>
      </c>
      <c r="CI125" s="36">
        <v>60</v>
      </c>
      <c r="CJ125" s="36">
        <f t="shared" si="847"/>
        <v>626919.65</v>
      </c>
      <c r="CK125" s="36">
        <v>31</v>
      </c>
      <c r="CL125" s="36">
        <f t="shared" si="810"/>
        <v>396121.00948000001</v>
      </c>
      <c r="CM125" s="36">
        <v>50</v>
      </c>
      <c r="CN125" s="36">
        <f t="shared" si="810"/>
        <v>734466.55800000008</v>
      </c>
      <c r="CO125" s="41">
        <v>29</v>
      </c>
      <c r="CP125" s="36">
        <f t="shared" si="848"/>
        <v>344123.23166666657</v>
      </c>
      <c r="CQ125" s="36">
        <v>50</v>
      </c>
      <c r="CR125" s="36">
        <f t="shared" si="849"/>
        <v>717878.25200000009</v>
      </c>
      <c r="CS125" s="36">
        <v>10</v>
      </c>
      <c r="CT125" s="36">
        <f t="shared" si="850"/>
        <v>124835.14960000002</v>
      </c>
      <c r="CU125" s="36">
        <v>26</v>
      </c>
      <c r="CV125" s="36">
        <f t="shared" si="851"/>
        <v>373990.58423999994</v>
      </c>
      <c r="CW125" s="36">
        <v>36</v>
      </c>
      <c r="CX125" s="36">
        <f t="shared" si="852"/>
        <v>516872.34143999993</v>
      </c>
      <c r="CY125" s="36">
        <v>55</v>
      </c>
      <c r="CZ125" s="36">
        <f t="shared" si="853"/>
        <v>791133.92819999997</v>
      </c>
      <c r="DA125" s="36">
        <v>28</v>
      </c>
      <c r="DB125" s="36">
        <f t="shared" si="854"/>
        <v>332256.91333333333</v>
      </c>
      <c r="DC125" s="36">
        <v>48</v>
      </c>
      <c r="DD125" s="36">
        <f t="shared" si="855"/>
        <v>586505.7183999999</v>
      </c>
      <c r="DE125" s="36">
        <v>3</v>
      </c>
      <c r="DF125" s="36">
        <f t="shared" si="856"/>
        <v>47766.978000000003</v>
      </c>
      <c r="DG125" s="36">
        <v>16</v>
      </c>
      <c r="DH125" s="36">
        <f t="shared" si="857"/>
        <v>247071.01439999999</v>
      </c>
      <c r="DI125" s="36">
        <v>20</v>
      </c>
      <c r="DJ125" s="36">
        <f t="shared" si="821"/>
        <v>422699.84500000009</v>
      </c>
      <c r="DK125" s="36">
        <v>18</v>
      </c>
      <c r="DL125" s="36">
        <f t="shared" si="539"/>
        <v>411203.90639999992</v>
      </c>
      <c r="DM125" s="36"/>
      <c r="DN125" s="36">
        <f t="shared" si="540"/>
        <v>0</v>
      </c>
      <c r="DO125" s="36">
        <f t="shared" si="822"/>
        <v>1214</v>
      </c>
      <c r="DP125" s="36">
        <f t="shared" si="822"/>
        <v>15256084.529346667</v>
      </c>
      <c r="DQ125" s="47">
        <f t="shared" si="543"/>
        <v>1214</v>
      </c>
      <c r="DR125" s="80">
        <f t="shared" si="542"/>
        <v>1</v>
      </c>
    </row>
    <row r="126" spans="1:122" ht="36.75" customHeight="1" x14ac:dyDescent="0.25">
      <c r="A126" s="43">
        <v>1</v>
      </c>
      <c r="B126" s="44">
        <v>98</v>
      </c>
      <c r="C126" s="31" t="s">
        <v>251</v>
      </c>
      <c r="D126" s="32">
        <f t="shared" si="544"/>
        <v>19063</v>
      </c>
      <c r="E126" s="33">
        <v>18530</v>
      </c>
      <c r="F126" s="45">
        <v>1.54</v>
      </c>
      <c r="G126" s="35">
        <v>1</v>
      </c>
      <c r="H126" s="35">
        <v>1</v>
      </c>
      <c r="I126" s="32">
        <v>1.4</v>
      </c>
      <c r="J126" s="32">
        <v>1.68</v>
      </c>
      <c r="K126" s="32">
        <v>2.23</v>
      </c>
      <c r="L126" s="32">
        <v>2.57</v>
      </c>
      <c r="M126" s="36">
        <v>6</v>
      </c>
      <c r="N126" s="36">
        <f>(M126/12*5*$D126*$F126*$G126*$I126*N$11)+(M126/12*7*$E126*$F126*$H126*$I126)</f>
        <v>243604.44569999998</v>
      </c>
      <c r="O126" s="36">
        <v>424</v>
      </c>
      <c r="P126" s="36">
        <f>(O126/12*5*$D126*$F126*$G126*$I126*P$11)+(O126/12*7*$E126*$F126*$H126*$I126)</f>
        <v>17214714.162799999</v>
      </c>
      <c r="Q126" s="36">
        <v>0</v>
      </c>
      <c r="R126" s="36">
        <f>(Q126/12*5*$D126*$F126*$G126*$I126*R$11)+(Q126/12*7*$E126*$F126*$H126*$I126)</f>
        <v>0</v>
      </c>
      <c r="S126" s="36"/>
      <c r="T126" s="36">
        <f>(S126/12*5*$D126*$F126*$G126*$I126*T$11)+(S126/12*7*$E126*$F126*$H126*$I126)</f>
        <v>0</v>
      </c>
      <c r="U126" s="36">
        <v>0</v>
      </c>
      <c r="V126" s="36">
        <f>(U126/12*5*$D126*$F126*$G126*$I126*V$11)+(U126/12*7*$E126*$F126*$H126*$I126)</f>
        <v>0</v>
      </c>
      <c r="W126" s="36"/>
      <c r="X126" s="36">
        <f>(W126/12*5*$D126*$F126*$G126*$I126*X$11)+(W126/12*7*$E126*$F126*$H126*$I126)</f>
        <v>0</v>
      </c>
      <c r="Y126" s="36">
        <v>0</v>
      </c>
      <c r="Z126" s="36">
        <f>(Y126/12*5*$D126*$F126*$G126*$I126*Z$11)+(Y126/12*7*$E126*$F126*$H126*$I126)</f>
        <v>0</v>
      </c>
      <c r="AA126" s="36">
        <v>0</v>
      </c>
      <c r="AB126" s="36">
        <f>(AA126/12*5*$D126*$F126*$G126*$I126*AB$11)+(AA126/12*7*$E126*$F126*$H126*$I126)</f>
        <v>0</v>
      </c>
      <c r="AC126" s="36">
        <v>0</v>
      </c>
      <c r="AD126" s="36">
        <f>(AC126/12*5*$D126*$F126*$G126*$I126*AD$11)+(AC126/12*7*$E126*$F126*$H126*$I126)</f>
        <v>0</v>
      </c>
      <c r="AE126" s="36">
        <v>0</v>
      </c>
      <c r="AF126" s="36">
        <f>(AE126/12*5*$D126*$F126*$G126*$I126*AF$11)+(AE126/12*7*$E126*$F126*$H126*$I126)</f>
        <v>0</v>
      </c>
      <c r="AG126" s="36">
        <v>0</v>
      </c>
      <c r="AH126" s="36">
        <f>(AG126/12*5*$D126*$F126*$G126*$I126*AH$11)+(AG126/12*7*$E126*$F126*$H126*$I126)</f>
        <v>0</v>
      </c>
      <c r="AI126" s="36"/>
      <c r="AJ126" s="36">
        <f>(AI126/12*5*$D126*$F126*$G126*$I126*AJ$11)+(AI126/12*7*$E126*$F126*$H126*$I126)</f>
        <v>0</v>
      </c>
      <c r="AK126" s="39">
        <v>6</v>
      </c>
      <c r="AL126" s="36">
        <f>(AK126/12*5*$D126*$F126*$G126*$I126*AL$11)+(AK126/12*7*$E126*$F126*$H126*$I126)</f>
        <v>242063.20214999997</v>
      </c>
      <c r="AM126" s="40">
        <v>10</v>
      </c>
      <c r="AN126" s="36">
        <f>(AM126/12*5*$D126*$F126*$G126*$J126*AN$11)+(AM126/12*7*$E126*$F126*$H126*$J126)</f>
        <v>488441.88624000002</v>
      </c>
      <c r="AO126" s="36">
        <v>0</v>
      </c>
      <c r="AP126" s="36">
        <f>(AO126/12*5*$D126*$F126*$G126*$J126*AP$11)+(AO126/12*7*$E126*$F126*$H126*$J126)</f>
        <v>0</v>
      </c>
      <c r="AQ126" s="36">
        <v>196</v>
      </c>
      <c r="AR126" s="36">
        <f>(AQ126/12*5*$D126*$F126*$G126*$J126*AR$11)+(AQ126/12*7*$E126*$F126*$H126*$J126)</f>
        <v>9573460.9703039993</v>
      </c>
      <c r="AS126" s="36">
        <v>0</v>
      </c>
      <c r="AT126" s="36">
        <f>(AS126/12*5*$D126*$F126*$G126*$J126*AT$11)+(AS126/12*7*$E126*$F126*$H126*$J126)</f>
        <v>0</v>
      </c>
      <c r="AU126" s="36"/>
      <c r="AV126" s="36">
        <f>(AU126/12*5*$D126*$F126*$G126*$I126*AV$11)+(AU126/12*7*$E126*$F126*$H126*$I126)</f>
        <v>0</v>
      </c>
      <c r="AW126" s="36"/>
      <c r="AX126" s="36">
        <f>(AW126/12*5*$D126*$F126*$G126*$I126*AX$11)+(AW126/12*7*$E126*$F126*$H126*$I126)</f>
        <v>0</v>
      </c>
      <c r="AY126" s="36"/>
      <c r="AZ126" s="36">
        <f>(AY126/12*5*$D126*$F126*$G126*$J126*AZ$11)+(AY126/12*7*$E126*$F126*$H126*$J126)</f>
        <v>0</v>
      </c>
      <c r="BA126" s="36">
        <v>0</v>
      </c>
      <c r="BB126" s="36">
        <f>(BA126/12*5*$D126*$F126*$G126*$I126*BB$11)+(BA126/12*7*$E126*$F126*$H126*$I126)</f>
        <v>0</v>
      </c>
      <c r="BC126" s="36">
        <v>0</v>
      </c>
      <c r="BD126" s="36">
        <f>(BC126/12*5*$D126*$F126*$G126*$I126*BD$11)+(BC126/12*7*$E126*$F126*$H126*$I126)</f>
        <v>0</v>
      </c>
      <c r="BE126" s="36">
        <v>0</v>
      </c>
      <c r="BF126" s="36">
        <f>(BE126/12*5*$D126*$F126*$G126*$I126*BF$11)+(BE126/12*7*$E126*$F126*$H126*$I126)</f>
        <v>0</v>
      </c>
      <c r="BG126" s="36">
        <v>0</v>
      </c>
      <c r="BH126" s="36">
        <f>(BG126/12*5*$D126*$F126*$G126*$J126*BH$11)+(BG126/12*7*$E126*$F126*$H126*$J126)</f>
        <v>0</v>
      </c>
      <c r="BI126" s="36">
        <v>3</v>
      </c>
      <c r="BJ126" s="36">
        <f>(BI126/12*5*$D126*$F126*$G126*$I126*BJ$11)+(BI126/12*7*$E126*$F126*$H126*$I126)</f>
        <v>122675.59419499998</v>
      </c>
      <c r="BK126" s="36">
        <v>0</v>
      </c>
      <c r="BL126" s="36">
        <f>(BK126/12*5*$D126*$F126*$G126*$I126*BL$11)+(BK126/12*7*$E126*$F126*$H126*$I126)</f>
        <v>0</v>
      </c>
      <c r="BM126" s="46">
        <v>0</v>
      </c>
      <c r="BN126" s="36">
        <f>(BM126/12*5*$D126*$F126*$G126*$J126*BN$11)+(BM126/12*7*$E126*$F126*$H126*$J126)</f>
        <v>0</v>
      </c>
      <c r="BO126" s="36">
        <v>6</v>
      </c>
      <c r="BP126" s="36">
        <f>(BO126/12*5*$D126*$F126*$G126*$J126*BP$11)+(BO126/12*7*$E126*$F126*$H126*$J126)</f>
        <v>307121.27292000002</v>
      </c>
      <c r="BQ126" s="36">
        <v>0</v>
      </c>
      <c r="BR126" s="36">
        <f>(BQ126/12*5*$D126*$F126*$G126*$I126*BR$11)+(BQ126/12*7*$E126*$F126*$H126*$I126)</f>
        <v>0</v>
      </c>
      <c r="BS126" s="36">
        <v>0</v>
      </c>
      <c r="BT126" s="36">
        <f>(BS126/12*5*$D126*$F126*$G126*$I126*BT$11)+(BS126/12*7*$E126*$F126*$H126*$I126)</f>
        <v>0</v>
      </c>
      <c r="BU126" s="36">
        <v>0</v>
      </c>
      <c r="BV126" s="36">
        <f>(BU126/12*5*$D126*$F126*$G126*$J126*BV$11)+(BU126/12*7*$E126*$F126*$H126*$J126)</f>
        <v>0</v>
      </c>
      <c r="BW126" s="36"/>
      <c r="BX126" s="36">
        <f>(BW126/12*5*$D126*$F126*$G126*$J126*BX$11)+(BW126/12*7*$E126*$F126*$H126*$J126)</f>
        <v>0</v>
      </c>
      <c r="BY126" s="36">
        <v>0</v>
      </c>
      <c r="BZ126" s="36">
        <f>(BY126/12*5*$D126*$F126*$G126*$I126*BZ$11)+(BY126/12*7*$E126*$F126*$H126*$I126)</f>
        <v>0</v>
      </c>
      <c r="CA126" s="36">
        <v>5</v>
      </c>
      <c r="CB126" s="36">
        <f>(CA126/12*5*$D126*$F126*$G126*$J126*CB$11)+(CA126/12*7*$E126*$F126*$H126*$J126)</f>
        <v>233329.48870000002</v>
      </c>
      <c r="CC126" s="36">
        <v>0</v>
      </c>
      <c r="CD126" s="36">
        <f>(CC126/12*5*$D126*$F126*$G126*$I126*CD$11)+(CC126/12*7*$E126*$F126*$H126*$I126)</f>
        <v>0</v>
      </c>
      <c r="CE126" s="36"/>
      <c r="CF126" s="36">
        <f>(CE126/12*5*$D126*$F126*$G126*$I126*CF$11)+(CE126/12*7*$E126*$F126*$H126*$I126)</f>
        <v>0</v>
      </c>
      <c r="CG126" s="36"/>
      <c r="CH126" s="36">
        <f>(CG126/12*5*$D126*$F126*$G126*$I126*CH$11)+(CG126/12*7*$E126*$F126*$H126*$I126)</f>
        <v>0</v>
      </c>
      <c r="CI126" s="36">
        <v>3</v>
      </c>
      <c r="CJ126" s="36">
        <f>(CI126/12*5*$D126*$F126*$G126*$I126*CJ$11)+(CI126/12*7*$E126*$F126*$H126*$I126)</f>
        <v>121031.60107499998</v>
      </c>
      <c r="CK126" s="36">
        <v>21</v>
      </c>
      <c r="CL126" s="36">
        <f>(CK126/12*5*$D126*$F126*$G126*$J126*CL$11)+(CK126/12*7*$E126*$F126*$H126*$J126)</f>
        <v>1016665.44903</v>
      </c>
      <c r="CM126" s="36">
        <v>11</v>
      </c>
      <c r="CN126" s="36">
        <f>(CM126/12*5*$D126*$F126*$G126*$J126*CN$11)+(CM126/12*7*$E126*$F126*$H126*$J126)</f>
        <v>560569.12742599996</v>
      </c>
      <c r="CO126" s="41">
        <v>1</v>
      </c>
      <c r="CP126" s="36">
        <f>(CO126/12*5*$D126*$F126*$G126*$I126*CP$11)+(CO126/12*7*$E126*$F126*$H126*$I126)</f>
        <v>42655.732349999991</v>
      </c>
      <c r="CQ126" s="36">
        <v>7</v>
      </c>
      <c r="CR126" s="36">
        <f>(CQ126/12*5*$D126*$F126*$G126*$J126*CR$11)+(CQ126/12*7*$E126*$F126*$H126*$J126)</f>
        <v>356006.56137200003</v>
      </c>
      <c r="CS126" s="36"/>
      <c r="CT126" s="36">
        <f>(CS126/12*5*$D126*$F126*$G126*$J126*CT$11)+(CS126/12*7*$E126*$F126*$H126*$J126)</f>
        <v>0</v>
      </c>
      <c r="CU126" s="36">
        <v>1</v>
      </c>
      <c r="CV126" s="36">
        <f>(CU126/12*5*$D126*$F126*$G126*$J126*CV$11)+(CU126/12*7*$E126*$F126*$H126*$J126)</f>
        <v>50960.829765999995</v>
      </c>
      <c r="CW126" s="36">
        <v>4</v>
      </c>
      <c r="CX126" s="36">
        <f>(CW126/12*5*$D126*$F126*$G126*$J126*CX$11)+(CW126/12*7*$E126*$F126*$H126*$J126)</f>
        <v>203432.32078399998</v>
      </c>
      <c r="CY126" s="36">
        <v>4</v>
      </c>
      <c r="CZ126" s="36">
        <f>(CY126/12*5*$D126*$F126*$G126*$J126*CZ$11)+(CY126/12*7*$E126*$F126*$H126*$J126)</f>
        <v>203843.31906399998</v>
      </c>
      <c r="DA126" s="36">
        <v>3</v>
      </c>
      <c r="DB126" s="36">
        <f>(DA126/12*5*$D126*$F126*$G126*$I126*DB$11)+(DA126/12*7*$E126*$F126*$H126*$I126)</f>
        <v>127967.19704999999</v>
      </c>
      <c r="DC126" s="36">
        <v>9</v>
      </c>
      <c r="DD126" s="36">
        <f>(DC126/12*5*$D126*$F126*$G126*$I126*DD$11)+(DC126/12*7*$E126*$F126*$H126*$I126)</f>
        <v>381435.60146999999</v>
      </c>
      <c r="DE126" s="36">
        <v>1</v>
      </c>
      <c r="DF126" s="36">
        <f>(DE126/12*5*$D126*$F126*$G126*$J126*DF$11)+(DE126/12*7*$E126*$F126*$H126*$J126)</f>
        <v>55707.859899999996</v>
      </c>
      <c r="DG126" s="36">
        <v>3</v>
      </c>
      <c r="DH126" s="36">
        <f>(DG126/12*5*$D126*$F126*$G126*$J126*DH$11)+(DG126/12*7*$E126*$F126*$H126*$J126)</f>
        <v>161575.10292</v>
      </c>
      <c r="DI126" s="36">
        <v>8</v>
      </c>
      <c r="DJ126" s="36">
        <f>(DI126/12*5*$D126*$F126*$G126*$K126*DJ$11)+(DI126/12*7*$E126*$F126*$H126*$K126)</f>
        <v>591564.41703333333</v>
      </c>
      <c r="DK126" s="36">
        <v>1</v>
      </c>
      <c r="DL126" s="36">
        <f>(DK126/12*5*$D126*$F126*$G126*$L126*DL$11)+(DK126/12*7*$E126*$F126*$G126*$L126)</f>
        <v>82390.479068333312</v>
      </c>
      <c r="DM126" s="36"/>
      <c r="DN126" s="36">
        <f t="shared" si="540"/>
        <v>0</v>
      </c>
      <c r="DO126" s="36">
        <f t="shared" si="822"/>
        <v>733</v>
      </c>
      <c r="DP126" s="36">
        <f t="shared" si="822"/>
        <v>32381216.621317673</v>
      </c>
      <c r="DQ126" s="47">
        <f t="shared" si="543"/>
        <v>733</v>
      </c>
      <c r="DR126" s="80">
        <f t="shared" si="542"/>
        <v>1</v>
      </c>
    </row>
    <row r="127" spans="1:122" ht="30" customHeight="1" x14ac:dyDescent="0.25">
      <c r="A127" s="43"/>
      <c r="B127" s="44">
        <v>99</v>
      </c>
      <c r="C127" s="31" t="s">
        <v>252</v>
      </c>
      <c r="D127" s="32">
        <f t="shared" si="544"/>
        <v>19063</v>
      </c>
      <c r="E127" s="33">
        <v>18530</v>
      </c>
      <c r="F127" s="45">
        <v>4.13</v>
      </c>
      <c r="G127" s="35">
        <v>1</v>
      </c>
      <c r="H127" s="35">
        <v>1</v>
      </c>
      <c r="I127" s="32">
        <v>1.4</v>
      </c>
      <c r="J127" s="32">
        <v>1.68</v>
      </c>
      <c r="K127" s="32">
        <v>2.23</v>
      </c>
      <c r="L127" s="32">
        <v>2.57</v>
      </c>
      <c r="M127" s="36">
        <v>0</v>
      </c>
      <c r="N127" s="36">
        <f t="shared" si="769"/>
        <v>0</v>
      </c>
      <c r="O127" s="36">
        <v>34</v>
      </c>
      <c r="P127" s="36">
        <f t="shared" si="769"/>
        <v>3914544.6250166669</v>
      </c>
      <c r="Q127" s="36">
        <v>0</v>
      </c>
      <c r="R127" s="36">
        <f t="shared" ref="R127" si="858">(Q127/12*5*$D127*$F127*$G127*$I127*R$11)+(Q127/12*7*$E127*$F127*$H127*$I127*R$12)</f>
        <v>0</v>
      </c>
      <c r="S127" s="36"/>
      <c r="T127" s="36">
        <f t="shared" ref="T127" si="859">(S127/12*5*$D127*$F127*$G127*$I127*T$11)+(S127/12*7*$E127*$F127*$H127*$I127*T$12)</f>
        <v>0</v>
      </c>
      <c r="U127" s="36">
        <v>0</v>
      </c>
      <c r="V127" s="36">
        <f t="shared" ref="V127" si="860">(U127/12*5*$D127*$F127*$G127*$I127*V$11)+(U127/12*7*$E127*$F127*$H127*$I127*V$12)</f>
        <v>0</v>
      </c>
      <c r="W127" s="36">
        <v>0</v>
      </c>
      <c r="X127" s="36">
        <f t="shared" ref="X127" si="861">(W127/12*5*$D127*$F127*$G127*$I127*X$11)+(W127/12*7*$E127*$F127*$H127*$I127*X$12)</f>
        <v>0</v>
      </c>
      <c r="Y127" s="36">
        <v>0</v>
      </c>
      <c r="Z127" s="36">
        <f t="shared" ref="Z127" si="862">(Y127/12*5*$D127*$F127*$G127*$I127*Z$11)+(Y127/12*7*$E127*$F127*$H127*$I127*Z$12)</f>
        <v>0</v>
      </c>
      <c r="AA127" s="36">
        <v>0</v>
      </c>
      <c r="AB127" s="36">
        <f t="shared" ref="AB127" si="863">(AA127/12*5*$D127*$F127*$G127*$I127*AB$11)+(AA127/12*7*$E127*$F127*$H127*$I127*AB$12)</f>
        <v>0</v>
      </c>
      <c r="AC127" s="36">
        <v>0</v>
      </c>
      <c r="AD127" s="36">
        <f t="shared" ref="AD127" si="864">(AC127/12*5*$D127*$F127*$G127*$I127*AD$11)+(AC127/12*7*$E127*$F127*$H127*$I127*AD$12)</f>
        <v>0</v>
      </c>
      <c r="AE127" s="36">
        <v>0</v>
      </c>
      <c r="AF127" s="36">
        <f t="shared" ref="AF127" si="865">(AE127/12*5*$D127*$F127*$G127*$I127*AF$11)+(AE127/12*7*$E127*$F127*$H127*$I127*AF$12)</f>
        <v>0</v>
      </c>
      <c r="AG127" s="36">
        <v>0</v>
      </c>
      <c r="AH127" s="36">
        <f t="shared" ref="AH127" si="866">(AG127/12*5*$D127*$F127*$G127*$I127*AH$11)+(AG127/12*7*$E127*$F127*$H127*$I127*AH$12)</f>
        <v>0</v>
      </c>
      <c r="AI127" s="36"/>
      <c r="AJ127" s="36">
        <f t="shared" ref="AJ127" si="867">(AI127/12*5*$D127*$F127*$G127*$I127*AJ$11)+(AI127/12*7*$E127*$F127*$H127*$I127*AJ$12)</f>
        <v>0</v>
      </c>
      <c r="AK127" s="39">
        <v>0</v>
      </c>
      <c r="AL127" s="36">
        <f t="shared" ref="AL127" si="868">(AK127/12*5*$D127*$F127*$G127*$I127*AL$11)+(AK127/12*7*$E127*$F127*$H127*$I127*AL$12)</f>
        <v>0</v>
      </c>
      <c r="AM127" s="40">
        <v>0</v>
      </c>
      <c r="AN127" s="36">
        <f t="shared" si="785"/>
        <v>0</v>
      </c>
      <c r="AO127" s="36">
        <v>0</v>
      </c>
      <c r="AP127" s="36">
        <f t="shared" si="786"/>
        <v>0</v>
      </c>
      <c r="AQ127" s="36">
        <v>40</v>
      </c>
      <c r="AR127" s="36">
        <f t="shared" si="787"/>
        <v>5323647.4457600005</v>
      </c>
      <c r="AS127" s="36">
        <v>0</v>
      </c>
      <c r="AT127" s="36">
        <f t="shared" si="788"/>
        <v>0</v>
      </c>
      <c r="AU127" s="36"/>
      <c r="AV127" s="36">
        <f t="shared" ref="AV127" si="869">(AU127/12*5*$D127*$F127*$G127*$I127*AV$11)+(AU127/12*7*$E127*$F127*$H127*$I127*AV$12)</f>
        <v>0</v>
      </c>
      <c r="AW127" s="36"/>
      <c r="AX127" s="36">
        <f t="shared" ref="AX127" si="870">(AW127/12*5*$D127*$F127*$G127*$I127*AX$11)+(AW127/12*7*$E127*$F127*$H127*$I127*AX$12)</f>
        <v>0</v>
      </c>
      <c r="AY127" s="36">
        <v>0</v>
      </c>
      <c r="AZ127" s="36">
        <f t="shared" si="791"/>
        <v>0</v>
      </c>
      <c r="BA127" s="36">
        <v>0</v>
      </c>
      <c r="BB127" s="36">
        <f t="shared" ref="BB127" si="871">(BA127/12*5*$D127*$F127*$G127*$I127*BB$11)+(BA127/12*7*$E127*$F127*$H127*$I127*BB$12)</f>
        <v>0</v>
      </c>
      <c r="BC127" s="36">
        <v>0</v>
      </c>
      <c r="BD127" s="36">
        <f t="shared" ref="BD127" si="872">(BC127/12*5*$D127*$F127*$G127*$I127*BD$11)+(BC127/12*7*$E127*$F127*$H127*$I127*BD$12)</f>
        <v>0</v>
      </c>
      <c r="BE127" s="36">
        <v>0</v>
      </c>
      <c r="BF127" s="36">
        <f t="shared" ref="BF127" si="873">(BE127/12*5*$D127*$F127*$G127*$I127*BF$11)+(BE127/12*7*$E127*$F127*$H127*$I127*BF$12)</f>
        <v>0</v>
      </c>
      <c r="BG127" s="36">
        <v>0</v>
      </c>
      <c r="BH127" s="36">
        <f t="shared" si="795"/>
        <v>0</v>
      </c>
      <c r="BI127" s="36">
        <v>0</v>
      </c>
      <c r="BJ127" s="36">
        <f t="shared" si="839"/>
        <v>0</v>
      </c>
      <c r="BK127" s="36">
        <v>2</v>
      </c>
      <c r="BL127" s="36">
        <f t="shared" si="840"/>
        <v>221818.64357333328</v>
      </c>
      <c r="BM127" s="46">
        <v>0</v>
      </c>
      <c r="BN127" s="36">
        <f t="shared" si="798"/>
        <v>0</v>
      </c>
      <c r="BO127" s="36">
        <v>0</v>
      </c>
      <c r="BP127" s="36">
        <f t="shared" si="799"/>
        <v>0</v>
      </c>
      <c r="BQ127" s="36">
        <v>0</v>
      </c>
      <c r="BR127" s="36">
        <f t="shared" si="841"/>
        <v>0</v>
      </c>
      <c r="BS127" s="36">
        <v>0</v>
      </c>
      <c r="BT127" s="36">
        <f t="shared" si="842"/>
        <v>0</v>
      </c>
      <c r="BU127" s="36">
        <v>0</v>
      </c>
      <c r="BV127" s="36">
        <f t="shared" si="802"/>
        <v>0</v>
      </c>
      <c r="BW127" s="36"/>
      <c r="BX127" s="36">
        <f t="shared" si="803"/>
        <v>0</v>
      </c>
      <c r="BY127" s="36">
        <v>0</v>
      </c>
      <c r="BZ127" s="36">
        <f t="shared" si="843"/>
        <v>0</v>
      </c>
      <c r="CA127" s="36">
        <v>0</v>
      </c>
      <c r="CB127" s="36">
        <f t="shared" si="805"/>
        <v>0</v>
      </c>
      <c r="CC127" s="36">
        <v>0</v>
      </c>
      <c r="CD127" s="36">
        <f t="shared" si="844"/>
        <v>0</v>
      </c>
      <c r="CE127" s="36"/>
      <c r="CF127" s="36">
        <f t="shared" si="845"/>
        <v>0</v>
      </c>
      <c r="CG127" s="36"/>
      <c r="CH127" s="36">
        <f t="shared" si="846"/>
        <v>0</v>
      </c>
      <c r="CI127" s="36"/>
      <c r="CJ127" s="36">
        <f t="shared" si="847"/>
        <v>0</v>
      </c>
      <c r="CK127" s="36"/>
      <c r="CL127" s="36">
        <f t="shared" si="810"/>
        <v>0</v>
      </c>
      <c r="CM127" s="36">
        <v>4</v>
      </c>
      <c r="CN127" s="36">
        <f t="shared" si="810"/>
        <v>606669.37690799986</v>
      </c>
      <c r="CO127" s="41"/>
      <c r="CP127" s="36">
        <f t="shared" si="848"/>
        <v>0</v>
      </c>
      <c r="CQ127" s="36">
        <v>3</v>
      </c>
      <c r="CR127" s="36">
        <f t="shared" ref="CR127" si="874">(CQ127/12*5*$D127*$F127*$G127*$J127*CR$11)+(CQ127/12*7*$E127*$F127*$H127*$J127*CR$12)</f>
        <v>444725.57711399999</v>
      </c>
      <c r="CS127" s="36"/>
      <c r="CT127" s="36">
        <f t="shared" ref="CT127" si="875">(CS127/12*5*$D127*$F127*$G127*$J127*CT$11)+(CS127/12*7*$E127*$F127*$H127*$J127*CT$12)</f>
        <v>0</v>
      </c>
      <c r="CU127" s="36"/>
      <c r="CV127" s="36">
        <f t="shared" ref="CV127" si="876">(CU127/12*5*$D127*$F127*$G127*$J127*CV$11)+(CU127/12*7*$E127*$F127*$H127*$J127*CV$12)</f>
        <v>0</v>
      </c>
      <c r="CW127" s="36">
        <v>36</v>
      </c>
      <c r="CX127" s="36">
        <f t="shared" ref="CX127" si="877">(CW127/12*5*$D127*$F127*$G127*$J127*CX$11)+(CW127/12*7*$E127*$F127*$H127*$J127*CX$12)</f>
        <v>5336706.9253679998</v>
      </c>
      <c r="CY127" s="36">
        <v>8</v>
      </c>
      <c r="CZ127" s="36">
        <f t="shared" ref="CZ127" si="878">(CY127/12*5*$D127*$F127*$G127*$J127*CZ$11)+(CY127/12*7*$E127*$F127*$H127*$J127*CZ$12)</f>
        <v>1188139.3176239997</v>
      </c>
      <c r="DA127" s="36"/>
      <c r="DB127" s="36">
        <f t="shared" si="854"/>
        <v>0</v>
      </c>
      <c r="DC127" s="36"/>
      <c r="DD127" s="36">
        <f t="shared" si="855"/>
        <v>0</v>
      </c>
      <c r="DE127" s="36"/>
      <c r="DF127" s="36">
        <f t="shared" ref="DF127" si="879">(DE127/12*5*$D127*$F127*$G127*$J127*DF$11)+(DE127/12*7*$E127*$F127*$H127*$J127*DF$12)</f>
        <v>0</v>
      </c>
      <c r="DG127" s="36"/>
      <c r="DH127" s="36">
        <f t="shared" ref="DH127" si="880">(DG127/12*5*$D127*$F127*$G127*$J127*DH$11)+(DG127/12*7*$E127*$F127*$H127*$J127*DH$12)</f>
        <v>0</v>
      </c>
      <c r="DI127" s="36"/>
      <c r="DJ127" s="36">
        <f t="shared" si="821"/>
        <v>0</v>
      </c>
      <c r="DK127" s="36">
        <v>3</v>
      </c>
      <c r="DL127" s="36">
        <f t="shared" si="539"/>
        <v>707613.3889299999</v>
      </c>
      <c r="DM127" s="36"/>
      <c r="DN127" s="36">
        <f t="shared" si="540"/>
        <v>0</v>
      </c>
      <c r="DO127" s="36">
        <f t="shared" si="822"/>
        <v>130</v>
      </c>
      <c r="DP127" s="36">
        <f t="shared" si="822"/>
        <v>17743865.300294001</v>
      </c>
      <c r="DQ127" s="47">
        <f t="shared" si="543"/>
        <v>130</v>
      </c>
      <c r="DR127" s="80">
        <f t="shared" si="542"/>
        <v>1</v>
      </c>
    </row>
    <row r="128" spans="1:122" ht="30" x14ac:dyDescent="0.25">
      <c r="A128" s="43">
        <v>1</v>
      </c>
      <c r="B128" s="44">
        <v>100</v>
      </c>
      <c r="C128" s="31" t="s">
        <v>253</v>
      </c>
      <c r="D128" s="32">
        <f t="shared" si="544"/>
        <v>19063</v>
      </c>
      <c r="E128" s="33">
        <v>18530</v>
      </c>
      <c r="F128" s="45">
        <v>5.82</v>
      </c>
      <c r="G128" s="35">
        <v>1</v>
      </c>
      <c r="H128" s="55">
        <v>0.9</v>
      </c>
      <c r="I128" s="32">
        <v>1.4</v>
      </c>
      <c r="J128" s="32">
        <v>1.68</v>
      </c>
      <c r="K128" s="32">
        <v>2.23</v>
      </c>
      <c r="L128" s="32">
        <v>2.57</v>
      </c>
      <c r="M128" s="36">
        <v>2</v>
      </c>
      <c r="N128" s="36">
        <f>(M128/12*5*$D128*$F128*$G128*$I128*N$11)+(M128/12*7*$E128*$F128*$H128*$I128)</f>
        <v>289263.70970000001</v>
      </c>
      <c r="O128" s="36">
        <v>330</v>
      </c>
      <c r="P128" s="36">
        <f>(O128/12*5*$D128*$F128*$G128*$I128*P$11)+(O128/12*7*$E128*$F128*$H128*$I128)</f>
        <v>47728512.100499995</v>
      </c>
      <c r="Q128" s="36">
        <v>0</v>
      </c>
      <c r="R128" s="36">
        <f>(Q128/12*5*$D128*$F128*$G128*$I128*R$11)+(Q128/12*7*$E128*$F128*$H128*$I128)</f>
        <v>0</v>
      </c>
      <c r="S128" s="36"/>
      <c r="T128" s="36">
        <f>(S128/12*5*$D128*$F128*$G128*$I128*T$11)+(S128/12*7*$E128*$F128*$H128*$I128)</f>
        <v>0</v>
      </c>
      <c r="U128" s="36">
        <v>0</v>
      </c>
      <c r="V128" s="36">
        <f>(U128/12*5*$D128*$F128*$G128*$I128*V$11)+(U128/12*7*$E128*$F128*$H128*$I128)</f>
        <v>0</v>
      </c>
      <c r="W128" s="36">
        <v>0</v>
      </c>
      <c r="X128" s="36">
        <f>(W128/12*5*$D128*$F128*$G128*$I128*X$11)+(W128/12*7*$E128*$F128*$H128*$I128)</f>
        <v>0</v>
      </c>
      <c r="Y128" s="36">
        <v>0</v>
      </c>
      <c r="Z128" s="36">
        <f>(Y128/12*5*$D128*$F128*$G128*$I128*Z$11)+(Y128/12*7*$E128*$F128*$H128*$I128)</f>
        <v>0</v>
      </c>
      <c r="AA128" s="36">
        <v>0</v>
      </c>
      <c r="AB128" s="36">
        <f>(AA128/12*5*$D128*$F128*$G128*$I128*AB$11)+(AA128/12*7*$E128*$F128*$H128*$I128)</f>
        <v>0</v>
      </c>
      <c r="AC128" s="36">
        <v>0</v>
      </c>
      <c r="AD128" s="36">
        <f>(AC128/12*5*$D128*$F128*$G128*$I128*AD$11)+(AC128/12*7*$E128*$F128*$H128*$I128)</f>
        <v>0</v>
      </c>
      <c r="AE128" s="36">
        <v>1</v>
      </c>
      <c r="AF128" s="36">
        <f>(AE128/12*5*$D128*$F128*$G128*$I128*AF$11)+(AE128/12*7*$E128*$F128*$H128*$I128)</f>
        <v>144631.85485</v>
      </c>
      <c r="AG128" s="36">
        <v>0</v>
      </c>
      <c r="AH128" s="36">
        <f>(AG128/12*5*$D128*$F128*$G128*$I128*AH$11)+(AG128/12*7*$E128*$F128*$H128*$I128)</f>
        <v>0</v>
      </c>
      <c r="AI128" s="36"/>
      <c r="AJ128" s="36">
        <f>(AI128/12*5*$D128*$F128*$G128*$I128*AJ$11)+(AI128/12*7*$E128*$F128*$H128*$I128)</f>
        <v>0</v>
      </c>
      <c r="AK128" s="39">
        <v>0</v>
      </c>
      <c r="AL128" s="36">
        <f>(AK128/12*5*$D128*$F128*$G128*$I128*AL$11)+(AK128/12*7*$E128*$F128*$H128*$I128)</f>
        <v>0</v>
      </c>
      <c r="AM128" s="40">
        <v>0</v>
      </c>
      <c r="AN128" s="36">
        <f>(AM128/12*5*$D128*$F128*$G128*$J128*AN$11)+(AM128/12*7*$E128*$F128*$H128*$J128)</f>
        <v>0</v>
      </c>
      <c r="AO128" s="36">
        <v>0</v>
      </c>
      <c r="AP128" s="36">
        <f>(AO128/12*5*$D128*$F128*$G128*$J128*AP$11)+(AO128/12*7*$E128*$F128*$H128*$J128)</f>
        <v>0</v>
      </c>
      <c r="AQ128" s="36">
        <v>85</v>
      </c>
      <c r="AR128" s="36">
        <f>(AQ128/12*5*$D128*$F128*$G128*$J128*AR$11)+(AQ128/12*7*$E128*$F128*$H128*$J128)</f>
        <v>14792057.152320001</v>
      </c>
      <c r="AS128" s="36">
        <v>0</v>
      </c>
      <c r="AT128" s="36">
        <f>(AS128/12*5*$D128*$F128*$G128*$J128*AT$11)+(AS128/12*7*$E128*$F128*$H128*$J128)</f>
        <v>0</v>
      </c>
      <c r="AU128" s="36"/>
      <c r="AV128" s="36">
        <f>(AU128/12*5*$D128*$F128*$G128*$I128*AV$11)+(AU128/12*7*$E128*$F128*$H128*$I128)</f>
        <v>0</v>
      </c>
      <c r="AW128" s="36"/>
      <c r="AX128" s="36">
        <f>(AW128/12*5*$D128*$F128*$G128*$I128*AX$11)+(AW128/12*7*$E128*$F128*$H128*$I128)</f>
        <v>0</v>
      </c>
      <c r="AY128" s="36">
        <v>0</v>
      </c>
      <c r="AZ128" s="36">
        <f>(AY128/12*5*$D128*$F128*$G128*$J128*AZ$11)+(AY128/12*7*$E128*$F128*$H128*$J128)</f>
        <v>0</v>
      </c>
      <c r="BA128" s="36">
        <v>0</v>
      </c>
      <c r="BB128" s="36">
        <f>(BA128/12*5*$D128*$F128*$G128*$I128*BB$11)+(BA128/12*7*$E128*$F128*$H128*$I128)</f>
        <v>0</v>
      </c>
      <c r="BC128" s="36">
        <v>0</v>
      </c>
      <c r="BD128" s="36">
        <f>(BC128/12*5*$D128*$F128*$G128*$I128*BD$11)+(BC128/12*7*$E128*$F128*$H128*$I128)</f>
        <v>0</v>
      </c>
      <c r="BE128" s="36">
        <v>0</v>
      </c>
      <c r="BF128" s="36">
        <f>(BE128/12*5*$D128*$F128*$G128*$I128*BF$11)+(BE128/12*7*$E128*$F128*$H128*$I128)</f>
        <v>0</v>
      </c>
      <c r="BG128" s="36">
        <v>0</v>
      </c>
      <c r="BH128" s="36">
        <f>(BG128/12*5*$D128*$F128*$G128*$J128*BH$11)+(BG128/12*7*$E128*$F128*$H128*$J128)</f>
        <v>0</v>
      </c>
      <c r="BI128" s="36">
        <v>0</v>
      </c>
      <c r="BJ128" s="36">
        <f>(BI128/12*5*$D128*$F128*$G128*$I128*BJ$11)+(BI128/12*7*$E128*$F128*$H128*$I128)</f>
        <v>0</v>
      </c>
      <c r="BK128" s="36"/>
      <c r="BL128" s="36">
        <f>(BK128/12*5*$D128*$F128*$G128*$I128*BL$11)+(BK128/12*7*$E128*$F128*$H128*$I128)</f>
        <v>0</v>
      </c>
      <c r="BM128" s="46">
        <v>0</v>
      </c>
      <c r="BN128" s="36">
        <f>(BM128/12*5*$D128*$F128*$G128*$J128*BN$11)+(BM128/12*7*$E128*$F128*$H128*$J128)</f>
        <v>0</v>
      </c>
      <c r="BO128" s="36">
        <v>0</v>
      </c>
      <c r="BP128" s="36">
        <f>(BO128/12*5*$D128*$F128*$G128*$J128*BP$11)+(BO128/12*7*$E128*$F128*$H128*$J128)</f>
        <v>0</v>
      </c>
      <c r="BQ128" s="36">
        <v>0</v>
      </c>
      <c r="BR128" s="36">
        <f>(BQ128/12*5*$D128*$F128*$G128*$I128*BR$11)+(BQ128/12*7*$E128*$F128*$H128*$I128)</f>
        <v>0</v>
      </c>
      <c r="BS128" s="36">
        <v>0</v>
      </c>
      <c r="BT128" s="36">
        <f>(BS128/12*5*$D128*$F128*$G128*$I128*BT$11)+(BS128/12*7*$E128*$F128*$H128*$I128)</f>
        <v>0</v>
      </c>
      <c r="BU128" s="36">
        <v>0</v>
      </c>
      <c r="BV128" s="36">
        <f>(BU128/12*5*$D128*$F128*$G128*$J128*BV$11)+(BU128/12*7*$E128*$F128*$H128*$J128)</f>
        <v>0</v>
      </c>
      <c r="BW128" s="36"/>
      <c r="BX128" s="36">
        <f>(BW128/12*5*$D128*$F128*$G128*$J128*BX$11)+(BW128/12*7*$E128*$F128*$H128*$J128)</f>
        <v>0</v>
      </c>
      <c r="BY128" s="36">
        <v>0</v>
      </c>
      <c r="BZ128" s="36">
        <f>(BY128/12*5*$D128*$F128*$G128*$I128*BZ$11)+(BY128/12*7*$E128*$F128*$H128*$I128)</f>
        <v>0</v>
      </c>
      <c r="CA128" s="36">
        <v>0</v>
      </c>
      <c r="CB128" s="36">
        <f>(CA128/12*5*$D128*$F128*$G128*$J128*CB$11)+(CA128/12*7*$E128*$F128*$H128*$J128)</f>
        <v>0</v>
      </c>
      <c r="CC128" s="36">
        <v>0</v>
      </c>
      <c r="CD128" s="36">
        <f>(CC128/12*5*$D128*$F128*$G128*$I128*CD$11)+(CC128/12*7*$E128*$F128*$H128*$I128)</f>
        <v>0</v>
      </c>
      <c r="CE128" s="36"/>
      <c r="CF128" s="36">
        <f>(CE128/12*5*$D128*$F128*$G128*$I128*CF$11)+(CE128/12*7*$E128*$F128*$H128*$I128)</f>
        <v>0</v>
      </c>
      <c r="CG128" s="36"/>
      <c r="CH128" s="36">
        <f>(CG128/12*5*$D128*$F128*$G128*$I128*CH$11)+(CG128/12*7*$E128*$F128*$H128*$I128)</f>
        <v>0</v>
      </c>
      <c r="CI128" s="36"/>
      <c r="CJ128" s="36">
        <f>(CI128/12*5*$D128*$F128*$G128*$I128*CJ$11)+(CI128/12*7*$E128*$F128*$H128*$I128)</f>
        <v>0</v>
      </c>
      <c r="CK128" s="36">
        <v>5</v>
      </c>
      <c r="CL128" s="36">
        <f>(CK128/12*5*$D128*$F128*$G128*$J128*CL$11)+(CK128/12*7*$E128*$F128*$H128*$J128)</f>
        <v>861966.42945000017</v>
      </c>
      <c r="CM128" s="36"/>
      <c r="CN128" s="36">
        <f>(CM128/12*5*$D128*$F128*$G128*$J128*CN$11)+(CM128/12*7*$E128*$F128*$H128*$J128)</f>
        <v>0</v>
      </c>
      <c r="CO128" s="41"/>
      <c r="CP128" s="36">
        <f>(CO128/12*5*$D128*$F128*$G128*$I128*CP$11)+(CO128/12*7*$E128*$F128*$H128*$I128)</f>
        <v>0</v>
      </c>
      <c r="CQ128" s="36">
        <v>5</v>
      </c>
      <c r="CR128" s="36">
        <f>(CQ128/12*5*$D128*$F128*$G128*$J128*CR$11)+(CQ128/12*7*$E128*$F128*$H128*$J128)</f>
        <v>908175.71334000025</v>
      </c>
      <c r="CS128" s="36"/>
      <c r="CT128" s="36">
        <f>(CS128/12*5*$D128*$F128*$G128*$J128*CT$11)+(CS128/12*7*$E128*$F128*$H128*$J128)</f>
        <v>0</v>
      </c>
      <c r="CU128" s="36"/>
      <c r="CV128" s="36">
        <f>(CU128/12*5*$D128*$F128*$G128*$J128*CV$11)+(CU128/12*7*$E128*$F128*$H128*$J128)</f>
        <v>0</v>
      </c>
      <c r="CW128" s="36">
        <v>3</v>
      </c>
      <c r="CX128" s="36">
        <f>(CW128/12*5*$D128*$F128*$G128*$J128*CX$11)+(CW128/12*7*$E128*$F128*$H128*$J128)</f>
        <v>544905.4280040001</v>
      </c>
      <c r="CY128" s="36"/>
      <c r="CZ128" s="36">
        <f>(CY128/12*5*$D128*$F128*$G128*$J128*CZ$11)+(CY128/12*7*$E128*$F128*$H128*$J128)</f>
        <v>0</v>
      </c>
      <c r="DA128" s="36"/>
      <c r="DB128" s="36">
        <f>(DA128/12*5*$D128*$F128*$G128*$I128*DB$11)+(DA128/12*7*$E128*$F128*$H128*$I128)</f>
        <v>0</v>
      </c>
      <c r="DC128" s="36"/>
      <c r="DD128" s="36">
        <f>(DC128/12*5*$D128*$F128*$G128*$I128*DD$11)+(DC128/12*7*$E128*$F128*$H128*$I128)</f>
        <v>0</v>
      </c>
      <c r="DE128" s="36"/>
      <c r="DF128" s="36">
        <f>(DE128/12*5*$D128*$F128*$G128*$J128*DF$11)+(DE128/12*7*$E128*$F128*$H128*$J128)</f>
        <v>0</v>
      </c>
      <c r="DG128" s="36"/>
      <c r="DH128" s="36">
        <f>(DG128/12*5*$D128*$F128*$G128*$J128*DH$11)+(DG128/12*7*$E128*$F128*$H128*$J128)</f>
        <v>0</v>
      </c>
      <c r="DI128" s="36"/>
      <c r="DJ128" s="36">
        <f>(DI128/12*5*$D128*$F128*$G128*$K128*DJ$11)+(DI128/12*7*$E128*$F128*$H128*$K128)</f>
        <v>0</v>
      </c>
      <c r="DK128" s="36"/>
      <c r="DL128" s="36">
        <f>(DK128/12*5*$D128*$F128*$G128*$L128*DL$11)+(DK128/12*7*$E128*$F128*$H128*$L128)</f>
        <v>0</v>
      </c>
      <c r="DM128" s="36"/>
      <c r="DN128" s="36">
        <f>(DM128/12*5*$D128*$F128*$G128*$J128*DN$11)+(DM128/12*7*$D128*$F128*$H128*$J128)</f>
        <v>0</v>
      </c>
      <c r="DO128" s="36">
        <f t="shared" si="822"/>
        <v>431</v>
      </c>
      <c r="DP128" s="36">
        <f t="shared" si="822"/>
        <v>65269512.388163991</v>
      </c>
      <c r="DQ128" s="47">
        <f t="shared" si="543"/>
        <v>388</v>
      </c>
      <c r="DR128" s="80">
        <f t="shared" si="542"/>
        <v>0.90023201856148494</v>
      </c>
    </row>
    <row r="129" spans="1:122" ht="36" customHeight="1" x14ac:dyDescent="0.25">
      <c r="A129" s="43"/>
      <c r="B129" s="44">
        <v>101</v>
      </c>
      <c r="C129" s="31" t="s">
        <v>254</v>
      </c>
      <c r="D129" s="32">
        <f t="shared" si="544"/>
        <v>19063</v>
      </c>
      <c r="E129" s="33">
        <v>18530</v>
      </c>
      <c r="F129" s="45">
        <v>1.41</v>
      </c>
      <c r="G129" s="35">
        <v>1</v>
      </c>
      <c r="H129" s="35">
        <v>1</v>
      </c>
      <c r="I129" s="32">
        <v>1.4</v>
      </c>
      <c r="J129" s="32">
        <v>1.68</v>
      </c>
      <c r="K129" s="32">
        <v>2.23</v>
      </c>
      <c r="L129" s="32">
        <v>2.57</v>
      </c>
      <c r="M129" s="36">
        <v>0</v>
      </c>
      <c r="N129" s="36">
        <f t="shared" si="769"/>
        <v>0</v>
      </c>
      <c r="O129" s="36">
        <v>37</v>
      </c>
      <c r="P129" s="36">
        <f t="shared" si="769"/>
        <v>1454364.0014749998</v>
      </c>
      <c r="Q129" s="36"/>
      <c r="R129" s="36">
        <f t="shared" ref="R129" si="881">(Q129/12*5*$D129*$F129*$G129*$I129*R$11)+(Q129/12*7*$E129*$F129*$H129*$I129*R$12)</f>
        <v>0</v>
      </c>
      <c r="S129" s="36"/>
      <c r="T129" s="36">
        <f t="shared" ref="T129" si="882">(S129/12*5*$D129*$F129*$G129*$I129*T$11)+(S129/12*7*$E129*$F129*$H129*$I129*T$12)</f>
        <v>0</v>
      </c>
      <c r="U129" s="36"/>
      <c r="V129" s="36">
        <f t="shared" ref="V129" si="883">(U129/12*5*$D129*$F129*$G129*$I129*V$11)+(U129/12*7*$E129*$F129*$H129*$I129*V$12)</f>
        <v>0</v>
      </c>
      <c r="W129" s="36">
        <v>0</v>
      </c>
      <c r="X129" s="36">
        <f t="shared" ref="X129" si="884">(W129/12*5*$D129*$F129*$G129*$I129*X$11)+(W129/12*7*$E129*$F129*$H129*$I129*X$12)</f>
        <v>0</v>
      </c>
      <c r="Y129" s="36"/>
      <c r="Z129" s="36">
        <f t="shared" ref="Z129" si="885">(Y129/12*5*$D129*$F129*$G129*$I129*Z$11)+(Y129/12*7*$E129*$F129*$H129*$I129*Z$12)</f>
        <v>0</v>
      </c>
      <c r="AA129" s="36"/>
      <c r="AB129" s="36">
        <f t="shared" ref="AB129" si="886">(AA129/12*5*$D129*$F129*$G129*$I129*AB$11)+(AA129/12*7*$E129*$F129*$H129*$I129*AB$12)</f>
        <v>0</v>
      </c>
      <c r="AC129" s="36">
        <v>0</v>
      </c>
      <c r="AD129" s="36">
        <f t="shared" ref="AD129" si="887">(AC129/12*5*$D129*$F129*$G129*$I129*AD$11)+(AC129/12*7*$E129*$F129*$H129*$I129*AD$12)</f>
        <v>0</v>
      </c>
      <c r="AE129" s="36">
        <v>6</v>
      </c>
      <c r="AF129" s="36">
        <f t="shared" ref="AF129" si="888">(AE129/12*5*$D129*$F129*$G129*$I129*AF$11)+(AE129/12*7*$E129*$F129*$H129*$I129*AF$12)</f>
        <v>235842.81104999999</v>
      </c>
      <c r="AG129" s="36"/>
      <c r="AH129" s="36">
        <f t="shared" ref="AH129" si="889">(AG129/12*5*$D129*$F129*$G129*$I129*AH$11)+(AG129/12*7*$E129*$F129*$H129*$I129*AH$12)</f>
        <v>0</v>
      </c>
      <c r="AI129" s="36"/>
      <c r="AJ129" s="36">
        <f t="shared" ref="AJ129" si="890">(AI129/12*5*$D129*$F129*$G129*$I129*AJ$11)+(AI129/12*7*$E129*$F129*$H129*$I129*AJ$12)</f>
        <v>0</v>
      </c>
      <c r="AK129" s="39">
        <v>0</v>
      </c>
      <c r="AL129" s="36">
        <f t="shared" ref="AL129" si="891">(AK129/12*5*$D129*$F129*$G129*$I129*AL$11)+(AK129/12*7*$E129*$F129*$H129*$I129*AL$12)</f>
        <v>0</v>
      </c>
      <c r="AM129" s="40">
        <v>0</v>
      </c>
      <c r="AN129" s="36">
        <f t="shared" si="785"/>
        <v>0</v>
      </c>
      <c r="AO129" s="36"/>
      <c r="AP129" s="36">
        <f t="shared" si="786"/>
        <v>0</v>
      </c>
      <c r="AQ129" s="36">
        <v>4</v>
      </c>
      <c r="AR129" s="36">
        <f t="shared" si="787"/>
        <v>181751.64403199995</v>
      </c>
      <c r="AS129" s="36"/>
      <c r="AT129" s="36">
        <f t="shared" si="788"/>
        <v>0</v>
      </c>
      <c r="AU129" s="36"/>
      <c r="AV129" s="36">
        <f t="shared" ref="AV129" si="892">(AU129/12*5*$D129*$F129*$G129*$I129*AV$11)+(AU129/12*7*$E129*$F129*$H129*$I129*AV$12)</f>
        <v>0</v>
      </c>
      <c r="AW129" s="36"/>
      <c r="AX129" s="36">
        <f t="shared" ref="AX129" si="893">(AW129/12*5*$D129*$F129*$G129*$I129*AX$11)+(AW129/12*7*$E129*$F129*$H129*$I129*AX$12)</f>
        <v>0</v>
      </c>
      <c r="AY129" s="36"/>
      <c r="AZ129" s="36">
        <f t="shared" si="791"/>
        <v>0</v>
      </c>
      <c r="BA129" s="36"/>
      <c r="BB129" s="36">
        <f t="shared" ref="BB129" si="894">(BA129/12*5*$D129*$F129*$G129*$I129*BB$11)+(BA129/12*7*$E129*$F129*$H129*$I129*BB$12)</f>
        <v>0</v>
      </c>
      <c r="BC129" s="36"/>
      <c r="BD129" s="36">
        <f t="shared" ref="BD129" si="895">(BC129/12*5*$D129*$F129*$G129*$I129*BD$11)+(BC129/12*7*$E129*$F129*$H129*$I129*BD$12)</f>
        <v>0</v>
      </c>
      <c r="BE129" s="36"/>
      <c r="BF129" s="36">
        <f t="shared" ref="BF129" si="896">(BE129/12*5*$D129*$F129*$G129*$I129*BF$11)+(BE129/12*7*$E129*$F129*$H129*$I129*BF$12)</f>
        <v>0</v>
      </c>
      <c r="BG129" s="36"/>
      <c r="BH129" s="36">
        <f t="shared" si="795"/>
        <v>0</v>
      </c>
      <c r="BI129" s="36">
        <v>0</v>
      </c>
      <c r="BJ129" s="36">
        <f t="shared" ref="BJ129:BJ132" si="897">(BI129/12*5*$D129*$F129*$G129*$I129*BJ$11)+(BI129/12*7*$E129*$F129*$H129*$I129*BJ$12)</f>
        <v>0</v>
      </c>
      <c r="BK129" s="36"/>
      <c r="BL129" s="36">
        <f t="shared" ref="BL129:BL132" si="898">(BK129/12*5*$D129*$F129*$G129*$I129*BL$11)+(BK129/12*7*$E129*$F129*$H129*$I129*BL$12)</f>
        <v>0</v>
      </c>
      <c r="BM129" s="46"/>
      <c r="BN129" s="36">
        <f t="shared" si="798"/>
        <v>0</v>
      </c>
      <c r="BO129" s="36">
        <v>0</v>
      </c>
      <c r="BP129" s="36">
        <f t="shared" si="799"/>
        <v>0</v>
      </c>
      <c r="BQ129" s="36"/>
      <c r="BR129" s="36">
        <f t="shared" ref="BR129:BR132" si="899">(BQ129/12*5*$D129*$F129*$G129*$I129*BR$11)+(BQ129/12*7*$E129*$F129*$H129*$I129*BR$12)</f>
        <v>0</v>
      </c>
      <c r="BS129" s="36"/>
      <c r="BT129" s="36">
        <f t="shared" ref="BT129:BT132" si="900">(BS129/12*5*$D129*$F129*$G129*$I129*BT$11)+(BS129/12*7*$E129*$F129*$H129*$I129*BT$12)</f>
        <v>0</v>
      </c>
      <c r="BU129" s="36"/>
      <c r="BV129" s="36">
        <f t="shared" si="802"/>
        <v>0</v>
      </c>
      <c r="BW129" s="36"/>
      <c r="BX129" s="36">
        <f t="shared" si="803"/>
        <v>0</v>
      </c>
      <c r="BY129" s="36"/>
      <c r="BZ129" s="36">
        <f t="shared" ref="BZ129:BZ132" si="901">(BY129/12*5*$D129*$F129*$G129*$I129*BZ$11)+(BY129/12*7*$E129*$F129*$H129*$I129*BZ$12)</f>
        <v>0</v>
      </c>
      <c r="CA129" s="36"/>
      <c r="CB129" s="36">
        <f t="shared" si="805"/>
        <v>0</v>
      </c>
      <c r="CC129" s="36"/>
      <c r="CD129" s="36">
        <f t="shared" ref="CD129:CD132" si="902">(CC129/12*5*$D129*$F129*$G129*$I129*CD$11)+(CC129/12*7*$E129*$F129*$H129*$I129*CD$12)</f>
        <v>0</v>
      </c>
      <c r="CE129" s="36"/>
      <c r="CF129" s="36">
        <f t="shared" ref="CF129:CF132" si="903">(CE129/12*5*$D129*$F129*$G129*$I129*CF$11)+(CE129/12*7*$E129*$F129*$H129*$I129*CF$12)</f>
        <v>0</v>
      </c>
      <c r="CG129" s="36"/>
      <c r="CH129" s="36">
        <f t="shared" ref="CH129:CH132" si="904">(CG129/12*5*$D129*$F129*$G129*$I129*CH$11)+(CG129/12*7*$E129*$F129*$H129*$I129*CH$12)</f>
        <v>0</v>
      </c>
      <c r="CI129" s="36"/>
      <c r="CJ129" s="36">
        <f t="shared" ref="CJ129:CJ132" si="905">(CI129/12*5*$D129*$F129*$G129*$I129*CJ$11)+(CI129/12*7*$E129*$F129*$H129*$I129*CJ$12)</f>
        <v>0</v>
      </c>
      <c r="CK129" s="36"/>
      <c r="CL129" s="36">
        <f t="shared" si="810"/>
        <v>0</v>
      </c>
      <c r="CM129" s="36"/>
      <c r="CN129" s="36">
        <f t="shared" si="810"/>
        <v>0</v>
      </c>
      <c r="CO129" s="41"/>
      <c r="CP129" s="36">
        <f t="shared" ref="CP129:CP132" si="906">(CO129/12*5*$D129*$F129*$G129*$I129*CP$11)+(CO129/12*7*$E129*$F129*$H129*$I129*CP$12)</f>
        <v>0</v>
      </c>
      <c r="CQ129" s="36"/>
      <c r="CR129" s="36">
        <f t="shared" ref="CR129" si="907">(CQ129/12*5*$D129*$F129*$G129*$J129*CR$11)+(CQ129/12*7*$E129*$F129*$H129*$J129*CR$12)</f>
        <v>0</v>
      </c>
      <c r="CS129" s="36"/>
      <c r="CT129" s="36">
        <f t="shared" ref="CT129" si="908">(CS129/12*5*$D129*$F129*$G129*$J129*CT$11)+(CS129/12*7*$E129*$F129*$H129*$J129*CT$12)</f>
        <v>0</v>
      </c>
      <c r="CU129" s="36"/>
      <c r="CV129" s="36">
        <f t="shared" ref="CV129" si="909">(CU129/12*5*$D129*$F129*$G129*$J129*CV$11)+(CU129/12*7*$E129*$F129*$H129*$J129*CV$12)</f>
        <v>0</v>
      </c>
      <c r="CW129" s="36"/>
      <c r="CX129" s="36">
        <f t="shared" ref="CX129" si="910">(CW129/12*5*$D129*$F129*$G129*$J129*CX$11)+(CW129/12*7*$E129*$F129*$H129*$J129*CX$12)</f>
        <v>0</v>
      </c>
      <c r="CY129" s="36"/>
      <c r="CZ129" s="36">
        <f t="shared" ref="CZ129" si="911">(CY129/12*5*$D129*$F129*$G129*$J129*CZ$11)+(CY129/12*7*$E129*$F129*$H129*$J129*CZ$12)</f>
        <v>0</v>
      </c>
      <c r="DA129" s="36"/>
      <c r="DB129" s="36">
        <f t="shared" ref="DB129:DB132" si="912">(DA129/12*5*$D129*$F129*$G129*$I129*DB$11)+(DA129/12*7*$E129*$F129*$H129*$I129*DB$12)</f>
        <v>0</v>
      </c>
      <c r="DC129" s="36"/>
      <c r="DD129" s="36">
        <f t="shared" ref="DD129:DD132" si="913">(DC129/12*5*$D129*$F129*$G129*$I129*DD$11)+(DC129/12*7*$E129*$F129*$H129*$I129*DD$12)</f>
        <v>0</v>
      </c>
      <c r="DE129" s="36"/>
      <c r="DF129" s="36">
        <f t="shared" ref="DF129" si="914">(DE129/12*5*$D129*$F129*$G129*$J129*DF$11)+(DE129/12*7*$E129*$F129*$H129*$J129*DF$12)</f>
        <v>0</v>
      </c>
      <c r="DG129" s="36"/>
      <c r="DH129" s="36">
        <f t="shared" ref="DH129" si="915">(DG129/12*5*$D129*$F129*$G129*$J129*DH$11)+(DG129/12*7*$E129*$F129*$H129*$J129*DH$12)</f>
        <v>0</v>
      </c>
      <c r="DI129" s="36"/>
      <c r="DJ129" s="36">
        <f t="shared" si="821"/>
        <v>0</v>
      </c>
      <c r="DK129" s="36"/>
      <c r="DL129" s="36">
        <f t="shared" si="539"/>
        <v>0</v>
      </c>
      <c r="DM129" s="36"/>
      <c r="DN129" s="36">
        <f t="shared" si="540"/>
        <v>0</v>
      </c>
      <c r="DO129" s="36">
        <f t="shared" si="822"/>
        <v>47</v>
      </c>
      <c r="DP129" s="36">
        <f t="shared" si="822"/>
        <v>1871958.4565569996</v>
      </c>
      <c r="DQ129" s="47">
        <f t="shared" si="543"/>
        <v>47</v>
      </c>
      <c r="DR129" s="80">
        <f t="shared" si="542"/>
        <v>1</v>
      </c>
    </row>
    <row r="130" spans="1:122" ht="30" x14ac:dyDescent="0.25">
      <c r="A130" s="43"/>
      <c r="B130" s="44">
        <v>102</v>
      </c>
      <c r="C130" s="31" t="s">
        <v>255</v>
      </c>
      <c r="D130" s="32">
        <f t="shared" si="544"/>
        <v>19063</v>
      </c>
      <c r="E130" s="33">
        <v>18530</v>
      </c>
      <c r="F130" s="45">
        <v>2.19</v>
      </c>
      <c r="G130" s="35">
        <v>1</v>
      </c>
      <c r="H130" s="55">
        <v>0.9</v>
      </c>
      <c r="I130" s="32">
        <v>1.4</v>
      </c>
      <c r="J130" s="32">
        <v>1.68</v>
      </c>
      <c r="K130" s="32">
        <v>2.23</v>
      </c>
      <c r="L130" s="32">
        <v>2.57</v>
      </c>
      <c r="M130" s="36">
        <v>60</v>
      </c>
      <c r="N130" s="36">
        <f>(M130/12*5*$D130*$F130*$G130*$I130*N$11)+(M130/12*7*$E130*$F130*$H130*$I130)</f>
        <v>3265399.6094999998</v>
      </c>
      <c r="O130" s="36">
        <v>122</v>
      </c>
      <c r="P130" s="36">
        <f>(O130/12*5*$D130*$F130*$G130*$I130*P$11)+(O130/12*7*$E130*$F130*$H130*$I130)</f>
        <v>6639645.8726499993</v>
      </c>
      <c r="Q130" s="36">
        <v>0</v>
      </c>
      <c r="R130" s="36">
        <f>(Q130/12*5*$D130*$F130*$G130*$I130*R$11)+(Q130/12*7*$E130*$F130*$H130*$I130)</f>
        <v>0</v>
      </c>
      <c r="S130" s="36"/>
      <c r="T130" s="36">
        <f>(S130/12*5*$D130*$F130*$G130*$I130*T$11)+(S130/12*7*$E130*$F130*$H130*$I130)</f>
        <v>0</v>
      </c>
      <c r="U130" s="36">
        <v>0</v>
      </c>
      <c r="V130" s="36">
        <f>(U130/12*5*$D130*$F130*$G130*$I130*V$11)+(U130/12*7*$E130*$F130*$H130*$I130)</f>
        <v>0</v>
      </c>
      <c r="W130" s="36">
        <v>0</v>
      </c>
      <c r="X130" s="36">
        <f>(W130/12*5*$D130*$F130*$G130*$I130*X$11)+(W130/12*7*$E130*$F130*$H130*$I130)</f>
        <v>0</v>
      </c>
      <c r="Y130" s="36"/>
      <c r="Z130" s="36">
        <f>(Y130/12*5*$D130*$F130*$G130*$I130*Z$11)+(Y130/12*7*$E130*$F130*$H130*$I130)</f>
        <v>0</v>
      </c>
      <c r="AA130" s="36">
        <v>0</v>
      </c>
      <c r="AB130" s="36">
        <f>(AA130/12*5*$D130*$F130*$G130*$I130*AB$11)+(AA130/12*7*$E130*$F130*$H130*$I130)</f>
        <v>0</v>
      </c>
      <c r="AC130" s="36">
        <v>0</v>
      </c>
      <c r="AD130" s="36">
        <f>(AC130/12*5*$D130*$F130*$G130*$I130*AD$11)+(AC130/12*7*$E130*$F130*$H130*$I130)</f>
        <v>0</v>
      </c>
      <c r="AE130" s="36">
        <v>0</v>
      </c>
      <c r="AF130" s="36">
        <f>(AE130/12*5*$D130*$F130*$G130*$I130*AF$11)+(AE130/12*7*$E130*$F130*$H130*$I130)</f>
        <v>0</v>
      </c>
      <c r="AG130" s="36">
        <v>0</v>
      </c>
      <c r="AH130" s="36">
        <f>(AG130/12*5*$D130*$F130*$G130*$I130*AH$11)+(AG130/12*7*$E130*$F130*$H130*$I130)</f>
        <v>0</v>
      </c>
      <c r="AI130" s="36"/>
      <c r="AJ130" s="36">
        <f>(AI130/12*5*$D130*$F130*$G130*$I130*AJ$11)+(AI130/12*7*$E130*$F130*$H130*$I130)</f>
        <v>0</v>
      </c>
      <c r="AK130" s="39">
        <v>0</v>
      </c>
      <c r="AL130" s="36">
        <f>(AK130/12*5*$D130*$F130*$G130*$I130*AL$11)+(AK130/12*7*$E130*$F130*$H130*$I130)</f>
        <v>0</v>
      </c>
      <c r="AM130" s="40">
        <v>0</v>
      </c>
      <c r="AN130" s="36">
        <f>(AM130/12*5*$D130*$F130*$G130*$J130*AN$11)+(AM130/12*7*$E130*$F130*$H130*$J130)</f>
        <v>0</v>
      </c>
      <c r="AO130" s="36">
        <v>0</v>
      </c>
      <c r="AP130" s="36">
        <f>(AO130/12*5*$D130*$F130*$G130*$J130*AP$11)+(AO130/12*7*$E130*$F130*$H130*$J130)</f>
        <v>0</v>
      </c>
      <c r="AQ130" s="36">
        <v>32</v>
      </c>
      <c r="AR130" s="36">
        <f>(AQ130/12*5*$D130*$F130*$G130*$J130*AR$11)+(AQ130/12*7*$E130*$F130*$H130*$J130)</f>
        <v>2095466.6772479997</v>
      </c>
      <c r="AS130" s="36">
        <v>0</v>
      </c>
      <c r="AT130" s="36">
        <f>(AS130/12*5*$D130*$F130*$G130*$J130*AT$11)+(AS130/12*7*$E130*$F130*$H130*$J130)</f>
        <v>0</v>
      </c>
      <c r="AU130" s="36"/>
      <c r="AV130" s="36">
        <f>(AU130/12*5*$D130*$F130*$G130*$I130*AV$11)+(AU130/12*7*$E130*$F130*$H130*$I130)</f>
        <v>0</v>
      </c>
      <c r="AW130" s="36"/>
      <c r="AX130" s="36">
        <f>(AW130/12*5*$D130*$F130*$G130*$I130*AX$11)+(AW130/12*7*$E130*$F130*$H130*$I130)</f>
        <v>0</v>
      </c>
      <c r="AY130" s="36">
        <v>0</v>
      </c>
      <c r="AZ130" s="36">
        <f>(AY130/12*5*$D130*$F130*$G130*$J130*AZ$11)+(AY130/12*7*$E130*$F130*$H130*$J130)</f>
        <v>0</v>
      </c>
      <c r="BA130" s="36">
        <v>0</v>
      </c>
      <c r="BB130" s="36">
        <f>(BA130/12*5*$D130*$F130*$G130*$I130*BB$11)+(BA130/12*7*$E130*$F130*$H130*$I130)</f>
        <v>0</v>
      </c>
      <c r="BC130" s="36">
        <v>0</v>
      </c>
      <c r="BD130" s="36">
        <f>(BC130/12*5*$D130*$F130*$G130*$I130*BD$11)+(BC130/12*7*$E130*$F130*$H130*$I130)</f>
        <v>0</v>
      </c>
      <c r="BE130" s="36">
        <v>0</v>
      </c>
      <c r="BF130" s="36">
        <f>(BE130/12*5*$D130*$F130*$G130*$I130*BF$11)+(BE130/12*7*$E130*$F130*$H130*$I130)</f>
        <v>0</v>
      </c>
      <c r="BG130" s="36">
        <v>0</v>
      </c>
      <c r="BH130" s="36">
        <f>(BG130/12*5*$D130*$F130*$G130*$J130*BH$11)+(BG130/12*7*$E130*$F130*$H130*$J130)</f>
        <v>0</v>
      </c>
      <c r="BI130" s="36">
        <v>0</v>
      </c>
      <c r="BJ130" s="36">
        <f>(BI130/12*5*$D130*$F130*$G130*$I130*BJ$11)+(BI130/12*7*$E130*$F130*$H130*$I130)</f>
        <v>0</v>
      </c>
      <c r="BK130" s="36">
        <v>0</v>
      </c>
      <c r="BL130" s="36">
        <f>(BK130/12*5*$D130*$F130*$G130*$I130*BL$11)+(BK130/12*7*$E130*$F130*$H130*$I130)</f>
        <v>0</v>
      </c>
      <c r="BM130" s="46">
        <v>0</v>
      </c>
      <c r="BN130" s="36">
        <f>(BM130/12*5*$D130*$F130*$G130*$J130*BN$11)+(BM130/12*7*$E130*$F130*$H130*$J130)</f>
        <v>0</v>
      </c>
      <c r="BO130" s="36">
        <v>0</v>
      </c>
      <c r="BP130" s="36">
        <f>(BO130/12*5*$D130*$F130*$G130*$J130*BP$11)+(BO130/12*7*$E130*$F130*$H130*$J130)</f>
        <v>0</v>
      </c>
      <c r="BQ130" s="36">
        <v>0</v>
      </c>
      <c r="BR130" s="36">
        <f>(BQ130/12*5*$D130*$F130*$G130*$I130*BR$11)+(BQ130/12*7*$E130*$F130*$H130*$I130)</f>
        <v>0</v>
      </c>
      <c r="BS130" s="36">
        <v>0</v>
      </c>
      <c r="BT130" s="36">
        <f>(BS130/12*5*$D130*$F130*$G130*$I130*BT$11)+(BS130/12*7*$E130*$F130*$H130*$I130)</f>
        <v>0</v>
      </c>
      <c r="BU130" s="36">
        <v>0</v>
      </c>
      <c r="BV130" s="36">
        <f>(BU130/12*5*$D130*$F130*$G130*$J130*BV$11)+(BU130/12*7*$E130*$F130*$H130*$J130)</f>
        <v>0</v>
      </c>
      <c r="BW130" s="36"/>
      <c r="BX130" s="36">
        <f>(BW130/12*5*$D130*$F130*$G130*$J130*BX$11)+(BW130/12*7*$E130*$F130*$H130*$J130)</f>
        <v>0</v>
      </c>
      <c r="BY130" s="36">
        <v>0</v>
      </c>
      <c r="BZ130" s="36">
        <f>(BY130/12*5*$D130*$F130*$G130*$I130*BZ$11)+(BY130/12*7*$E130*$F130*$H130*$I130)</f>
        <v>0</v>
      </c>
      <c r="CA130" s="36">
        <v>0</v>
      </c>
      <c r="CB130" s="36">
        <f>(CA130/12*5*$D130*$F130*$G130*$J130*CB$11)+(CA130/12*7*$E130*$F130*$H130*$J130)</f>
        <v>0</v>
      </c>
      <c r="CC130" s="36">
        <v>0</v>
      </c>
      <c r="CD130" s="36">
        <f>(CC130/12*5*$D130*$F130*$G130*$I130*CD$11)+(CC130/12*7*$E130*$F130*$H130*$I130)</f>
        <v>0</v>
      </c>
      <c r="CE130" s="36"/>
      <c r="CF130" s="36">
        <f>(CE130/12*5*$D130*$F130*$G130*$I130*CF$11)+(CE130/12*7*$E130*$F130*$H130*$I130)</f>
        <v>0</v>
      </c>
      <c r="CG130" s="36"/>
      <c r="CH130" s="36">
        <f>(CG130/12*5*$D130*$F130*$G130*$I130*CH$11)+(CG130/12*7*$E130*$F130*$H130*$I130)</f>
        <v>0</v>
      </c>
      <c r="CI130" s="36"/>
      <c r="CJ130" s="36">
        <f>(CI130/12*5*$D130*$F130*$G130*$I130*CJ$11)+(CI130/12*7*$E130*$F130*$H130*$I130)</f>
        <v>0</v>
      </c>
      <c r="CK130" s="36"/>
      <c r="CL130" s="36">
        <f>(CK130/12*5*$D130*$F130*$G130*$J130*CL$11)+(CK130/12*7*$E130*$F130*$H130*$J130)</f>
        <v>0</v>
      </c>
      <c r="CM130" s="36"/>
      <c r="CN130" s="36">
        <f>(CM130/12*5*$D130*$F130*$G130*$J130*CN$11)+(CM130/12*7*$E130*$F130*$H130*$J130)</f>
        <v>0</v>
      </c>
      <c r="CO130" s="41"/>
      <c r="CP130" s="36">
        <f>(CO130/12*5*$D130*$F130*$G130*$I130*CP$11)+(CO130/12*7*$E130*$F130*$H130*$I130)</f>
        <v>0</v>
      </c>
      <c r="CQ130" s="36"/>
      <c r="CR130" s="36">
        <f>(CQ130/12*5*$D130*$F130*$G130*$J130*CR$11)+(CQ130/12*7*$E130*$F130*$H130*$J130)</f>
        <v>0</v>
      </c>
      <c r="CS130" s="36"/>
      <c r="CT130" s="36">
        <f>(CS130/12*5*$D130*$F130*$G130*$J130*CT$11)+(CS130/12*7*$E130*$F130*$H130*$J130)</f>
        <v>0</v>
      </c>
      <c r="CU130" s="36"/>
      <c r="CV130" s="36">
        <f>(CU130/12*5*$D130*$F130*$G130*$J130*CV$11)+(CU130/12*7*$E130*$F130*$H130*$J130)</f>
        <v>0</v>
      </c>
      <c r="CW130" s="36"/>
      <c r="CX130" s="36">
        <f>(CW130/12*5*$D130*$F130*$G130*$J130*CX$11)+(CW130/12*7*$E130*$F130*$H130*$J130)</f>
        <v>0</v>
      </c>
      <c r="CY130" s="36"/>
      <c r="CZ130" s="36">
        <f>(CY130/12*5*$D130*$F130*$G130*$J130*CZ$11)+(CY130/12*7*$E130*$F130*$H130*$J130)</f>
        <v>0</v>
      </c>
      <c r="DA130" s="36"/>
      <c r="DB130" s="36">
        <f>(DA130/12*5*$D130*$F130*$G130*$I130*DB$11)+(DA130/12*7*$E130*$F130*$H130*$I130)</f>
        <v>0</v>
      </c>
      <c r="DC130" s="36"/>
      <c r="DD130" s="36">
        <f>(DC130/12*5*$D130*$F130*$G130*$I130*DD$11)+(DC130/12*7*$E130*$F130*$H130*$I130)</f>
        <v>0</v>
      </c>
      <c r="DE130" s="36"/>
      <c r="DF130" s="36">
        <f>(DE130/12*5*$D130*$F130*$G130*$J130*DF$11)+(DE130/12*7*$E130*$F130*$H130*$J130)</f>
        <v>0</v>
      </c>
      <c r="DG130" s="36"/>
      <c r="DH130" s="36">
        <f>(DG130/12*5*$D130*$F130*$G130*$J130*DH$11)+(DG130/12*7*$E130*$F130*$H130*$J130)</f>
        <v>0</v>
      </c>
      <c r="DI130" s="36"/>
      <c r="DJ130" s="36">
        <f>(DI130/12*5*$D130*$F130*$G130*$K130*DJ$11)+(DI130/12*7*$E130*$F130*$H130*$K130)</f>
        <v>0</v>
      </c>
      <c r="DK130" s="36"/>
      <c r="DL130" s="36">
        <f>(DK130/12*5*$D130*$F130*$G130*$L130*DL$11)+(DK130/12*7*$E130*$F130*$G130*$L130)</f>
        <v>0</v>
      </c>
      <c r="DM130" s="36"/>
      <c r="DN130" s="36">
        <f>(DM130/12*5*$D130*$F130*$G130*$J130*DN$11)+(DM130/12*7*$D130*$F130*$H130*$J130*DN$11)</f>
        <v>0</v>
      </c>
      <c r="DO130" s="36">
        <f t="shared" si="822"/>
        <v>214</v>
      </c>
      <c r="DP130" s="36">
        <f t="shared" si="822"/>
        <v>12000512.159397999</v>
      </c>
      <c r="DQ130" s="47">
        <f t="shared" si="543"/>
        <v>193</v>
      </c>
      <c r="DR130" s="80">
        <f t="shared" si="542"/>
        <v>0.90186915887850472</v>
      </c>
    </row>
    <row r="131" spans="1:122" ht="30" customHeight="1" x14ac:dyDescent="0.25">
      <c r="A131" s="43"/>
      <c r="B131" s="44">
        <v>103</v>
      </c>
      <c r="C131" s="31" t="s">
        <v>256</v>
      </c>
      <c r="D131" s="32">
        <f t="shared" si="544"/>
        <v>19063</v>
      </c>
      <c r="E131" s="33">
        <v>18530</v>
      </c>
      <c r="F131" s="45">
        <v>2.42</v>
      </c>
      <c r="G131" s="35">
        <v>1</v>
      </c>
      <c r="H131" s="35">
        <v>1</v>
      </c>
      <c r="I131" s="32">
        <v>1.4</v>
      </c>
      <c r="J131" s="32">
        <v>1.68</v>
      </c>
      <c r="K131" s="32">
        <v>2.23</v>
      </c>
      <c r="L131" s="32">
        <v>2.57</v>
      </c>
      <c r="M131" s="36">
        <v>2</v>
      </c>
      <c r="N131" s="36">
        <f t="shared" si="769"/>
        <v>134926.62003333331</v>
      </c>
      <c r="O131" s="36">
        <v>12</v>
      </c>
      <c r="P131" s="36">
        <f t="shared" si="769"/>
        <v>809559.72019999998</v>
      </c>
      <c r="Q131" s="36">
        <v>0</v>
      </c>
      <c r="R131" s="36">
        <f t="shared" ref="R131:R132" si="916">(Q131/12*5*$D131*$F131*$G131*$I131*R$11)+(Q131/12*7*$E131*$F131*$H131*$I131*R$12)</f>
        <v>0</v>
      </c>
      <c r="S131" s="36"/>
      <c r="T131" s="36">
        <f t="shared" ref="T131:T132" si="917">(S131/12*5*$D131*$F131*$G131*$I131*T$11)+(S131/12*7*$E131*$F131*$H131*$I131*T$12)</f>
        <v>0</v>
      </c>
      <c r="U131" s="36">
        <v>0</v>
      </c>
      <c r="V131" s="36">
        <f t="shared" ref="V131:V132" si="918">(U131/12*5*$D131*$F131*$G131*$I131*V$11)+(U131/12*7*$E131*$F131*$H131*$I131*V$12)</f>
        <v>0</v>
      </c>
      <c r="W131" s="36">
        <v>0</v>
      </c>
      <c r="X131" s="36">
        <f t="shared" ref="X131:X132" si="919">(W131/12*5*$D131*$F131*$G131*$I131*X$11)+(W131/12*7*$E131*$F131*$H131*$I131*X$12)</f>
        <v>0</v>
      </c>
      <c r="Y131" s="36">
        <v>0</v>
      </c>
      <c r="Z131" s="36">
        <f t="shared" ref="Z131:Z132" si="920">(Y131/12*5*$D131*$F131*$G131*$I131*Z$11)+(Y131/12*7*$E131*$F131*$H131*$I131*Z$12)</f>
        <v>0</v>
      </c>
      <c r="AA131" s="36">
        <v>0</v>
      </c>
      <c r="AB131" s="36">
        <f t="shared" ref="AB131:AB132" si="921">(AA131/12*5*$D131*$F131*$G131*$I131*AB$11)+(AA131/12*7*$E131*$F131*$H131*$I131*AB$12)</f>
        <v>0</v>
      </c>
      <c r="AC131" s="36">
        <v>0</v>
      </c>
      <c r="AD131" s="36">
        <f t="shared" ref="AD131:AD132" si="922">(AC131/12*5*$D131*$F131*$G131*$I131*AD$11)+(AC131/12*7*$E131*$F131*$H131*$I131*AD$12)</f>
        <v>0</v>
      </c>
      <c r="AE131" s="36">
        <v>0</v>
      </c>
      <c r="AF131" s="36">
        <f t="shared" ref="AF131:AF132" si="923">(AE131/12*5*$D131*$F131*$G131*$I131*AF$11)+(AE131/12*7*$E131*$F131*$H131*$I131*AF$12)</f>
        <v>0</v>
      </c>
      <c r="AG131" s="36">
        <v>0</v>
      </c>
      <c r="AH131" s="36">
        <f t="shared" ref="AH131:AH132" si="924">(AG131/12*5*$D131*$F131*$G131*$I131*AH$11)+(AG131/12*7*$E131*$F131*$H131*$I131*AH$12)</f>
        <v>0</v>
      </c>
      <c r="AI131" s="36"/>
      <c r="AJ131" s="36">
        <f t="shared" ref="AJ131:AJ132" si="925">(AI131/12*5*$D131*$F131*$G131*$I131*AJ$11)+(AI131/12*7*$E131*$F131*$H131*$I131*AJ$12)</f>
        <v>0</v>
      </c>
      <c r="AK131" s="39">
        <v>0</v>
      </c>
      <c r="AL131" s="36">
        <f t="shared" ref="AL131:AL132" si="926">(AK131/12*5*$D131*$F131*$G131*$I131*AL$11)+(AK131/12*7*$E131*$F131*$H131*$I131*AL$12)</f>
        <v>0</v>
      </c>
      <c r="AM131" s="40">
        <v>0</v>
      </c>
      <c r="AN131" s="36">
        <f t="shared" si="785"/>
        <v>0</v>
      </c>
      <c r="AO131" s="36">
        <v>0</v>
      </c>
      <c r="AP131" s="36">
        <f t="shared" si="786"/>
        <v>0</v>
      </c>
      <c r="AQ131" s="36">
        <v>8</v>
      </c>
      <c r="AR131" s="36">
        <f t="shared" si="787"/>
        <v>623885.07596799987</v>
      </c>
      <c r="AS131" s="36">
        <v>0</v>
      </c>
      <c r="AT131" s="36">
        <f t="shared" si="788"/>
        <v>0</v>
      </c>
      <c r="AU131" s="36"/>
      <c r="AV131" s="36">
        <f t="shared" ref="AV131:AV132" si="927">(AU131/12*5*$D131*$F131*$G131*$I131*AV$11)+(AU131/12*7*$E131*$F131*$H131*$I131*AV$12)</f>
        <v>0</v>
      </c>
      <c r="AW131" s="36"/>
      <c r="AX131" s="36">
        <f t="shared" ref="AX131:AX132" si="928">(AW131/12*5*$D131*$F131*$G131*$I131*AX$11)+(AW131/12*7*$E131*$F131*$H131*$I131*AX$12)</f>
        <v>0</v>
      </c>
      <c r="AY131" s="36">
        <v>0</v>
      </c>
      <c r="AZ131" s="36">
        <f t="shared" si="791"/>
        <v>0</v>
      </c>
      <c r="BA131" s="36">
        <v>0</v>
      </c>
      <c r="BB131" s="36">
        <f t="shared" ref="BB131:BB132" si="929">(BA131/12*5*$D131*$F131*$G131*$I131*BB$11)+(BA131/12*7*$E131*$F131*$H131*$I131*BB$12)</f>
        <v>0</v>
      </c>
      <c r="BC131" s="36">
        <v>0</v>
      </c>
      <c r="BD131" s="36">
        <f t="shared" ref="BD131:BD132" si="930">(BC131/12*5*$D131*$F131*$G131*$I131*BD$11)+(BC131/12*7*$E131*$F131*$H131*$I131*BD$12)</f>
        <v>0</v>
      </c>
      <c r="BE131" s="36">
        <v>0</v>
      </c>
      <c r="BF131" s="36">
        <f t="shared" ref="BF131:BF132" si="931">(BE131/12*5*$D131*$F131*$G131*$I131*BF$11)+(BE131/12*7*$E131*$F131*$H131*$I131*BF$12)</f>
        <v>0</v>
      </c>
      <c r="BG131" s="36">
        <v>0</v>
      </c>
      <c r="BH131" s="36">
        <f t="shared" si="795"/>
        <v>0</v>
      </c>
      <c r="BI131" s="36">
        <v>0</v>
      </c>
      <c r="BJ131" s="36">
        <f t="shared" si="897"/>
        <v>0</v>
      </c>
      <c r="BK131" s="36">
        <v>0</v>
      </c>
      <c r="BL131" s="36">
        <f t="shared" si="898"/>
        <v>0</v>
      </c>
      <c r="BM131" s="46">
        <v>0</v>
      </c>
      <c r="BN131" s="36">
        <f t="shared" si="798"/>
        <v>0</v>
      </c>
      <c r="BO131" s="36">
        <v>0</v>
      </c>
      <c r="BP131" s="36">
        <f t="shared" si="799"/>
        <v>0</v>
      </c>
      <c r="BQ131" s="36">
        <v>0</v>
      </c>
      <c r="BR131" s="36">
        <f t="shared" si="899"/>
        <v>0</v>
      </c>
      <c r="BS131" s="36">
        <v>0</v>
      </c>
      <c r="BT131" s="36">
        <f t="shared" si="900"/>
        <v>0</v>
      </c>
      <c r="BU131" s="36">
        <v>0</v>
      </c>
      <c r="BV131" s="36">
        <f t="shared" si="802"/>
        <v>0</v>
      </c>
      <c r="BW131" s="36"/>
      <c r="BX131" s="36">
        <f t="shared" si="803"/>
        <v>0</v>
      </c>
      <c r="BY131" s="36">
        <v>0</v>
      </c>
      <c r="BZ131" s="36">
        <f t="shared" si="901"/>
        <v>0</v>
      </c>
      <c r="CA131" s="36">
        <v>0</v>
      </c>
      <c r="CB131" s="36">
        <f t="shared" si="805"/>
        <v>0</v>
      </c>
      <c r="CC131" s="36">
        <v>0</v>
      </c>
      <c r="CD131" s="36">
        <f t="shared" si="902"/>
        <v>0</v>
      </c>
      <c r="CE131" s="36"/>
      <c r="CF131" s="36">
        <f t="shared" si="903"/>
        <v>0</v>
      </c>
      <c r="CG131" s="36"/>
      <c r="CH131" s="36">
        <f t="shared" si="904"/>
        <v>0</v>
      </c>
      <c r="CI131" s="36"/>
      <c r="CJ131" s="36">
        <f t="shared" si="905"/>
        <v>0</v>
      </c>
      <c r="CK131" s="36"/>
      <c r="CL131" s="36">
        <f t="shared" si="810"/>
        <v>0</v>
      </c>
      <c r="CM131" s="36"/>
      <c r="CN131" s="36">
        <f t="shared" si="810"/>
        <v>0</v>
      </c>
      <c r="CO131" s="41"/>
      <c r="CP131" s="36">
        <f t="shared" si="906"/>
        <v>0</v>
      </c>
      <c r="CQ131" s="36"/>
      <c r="CR131" s="36">
        <f t="shared" ref="CR131:CR132" si="932">(CQ131/12*5*$D131*$F131*$G131*$J131*CR$11)+(CQ131/12*7*$E131*$F131*$H131*$J131*CR$12)</f>
        <v>0</v>
      </c>
      <c r="CS131" s="36"/>
      <c r="CT131" s="36">
        <f t="shared" ref="CT131:CT132" si="933">(CS131/12*5*$D131*$F131*$G131*$J131*CT$11)+(CS131/12*7*$E131*$F131*$H131*$J131*CT$12)</f>
        <v>0</v>
      </c>
      <c r="CU131" s="36"/>
      <c r="CV131" s="36">
        <f t="shared" ref="CV131:CV132" si="934">(CU131/12*5*$D131*$F131*$G131*$J131*CV$11)+(CU131/12*7*$E131*$F131*$H131*$J131*CV$12)</f>
        <v>0</v>
      </c>
      <c r="CW131" s="36"/>
      <c r="CX131" s="36">
        <f t="shared" ref="CX131:CX132" si="935">(CW131/12*5*$D131*$F131*$G131*$J131*CX$11)+(CW131/12*7*$E131*$F131*$H131*$J131*CX$12)</f>
        <v>0</v>
      </c>
      <c r="CY131" s="36"/>
      <c r="CZ131" s="36">
        <f t="shared" ref="CZ131:CZ132" si="936">(CY131/12*5*$D131*$F131*$G131*$J131*CZ$11)+(CY131/12*7*$E131*$F131*$H131*$J131*CZ$12)</f>
        <v>0</v>
      </c>
      <c r="DA131" s="36"/>
      <c r="DB131" s="36">
        <f t="shared" si="912"/>
        <v>0</v>
      </c>
      <c r="DC131" s="36"/>
      <c r="DD131" s="36">
        <f t="shared" si="913"/>
        <v>0</v>
      </c>
      <c r="DE131" s="36"/>
      <c r="DF131" s="36">
        <f t="shared" ref="DF131:DF132" si="937">(DE131/12*5*$D131*$F131*$G131*$J131*DF$11)+(DE131/12*7*$E131*$F131*$H131*$J131*DF$12)</f>
        <v>0</v>
      </c>
      <c r="DG131" s="36"/>
      <c r="DH131" s="36">
        <f t="shared" ref="DH131:DH132" si="938">(DG131/12*5*$D131*$F131*$G131*$J131*DH$11)+(DG131/12*7*$E131*$F131*$H131*$J131*DH$12)</f>
        <v>0</v>
      </c>
      <c r="DI131" s="36"/>
      <c r="DJ131" s="36">
        <f t="shared" si="821"/>
        <v>0</v>
      </c>
      <c r="DK131" s="36"/>
      <c r="DL131" s="36">
        <f t="shared" si="539"/>
        <v>0</v>
      </c>
      <c r="DM131" s="36"/>
      <c r="DN131" s="36">
        <f t="shared" si="540"/>
        <v>0</v>
      </c>
      <c r="DO131" s="36">
        <f t="shared" si="822"/>
        <v>22</v>
      </c>
      <c r="DP131" s="36">
        <f t="shared" si="822"/>
        <v>1568371.416201333</v>
      </c>
      <c r="DQ131" s="47">
        <f t="shared" si="543"/>
        <v>22</v>
      </c>
      <c r="DR131" s="80">
        <f t="shared" si="542"/>
        <v>1</v>
      </c>
    </row>
    <row r="132" spans="1:122" ht="30" customHeight="1" x14ac:dyDescent="0.25">
      <c r="A132" s="43"/>
      <c r="B132" s="44">
        <v>104</v>
      </c>
      <c r="C132" s="31" t="s">
        <v>257</v>
      </c>
      <c r="D132" s="32">
        <f t="shared" si="544"/>
        <v>19063</v>
      </c>
      <c r="E132" s="33">
        <v>18530</v>
      </c>
      <c r="F132" s="32">
        <v>1.02</v>
      </c>
      <c r="G132" s="35">
        <v>1</v>
      </c>
      <c r="H132" s="35">
        <v>1</v>
      </c>
      <c r="I132" s="32">
        <v>1.4</v>
      </c>
      <c r="J132" s="32">
        <v>1.68</v>
      </c>
      <c r="K132" s="32">
        <v>2.23</v>
      </c>
      <c r="L132" s="32">
        <v>2.57</v>
      </c>
      <c r="M132" s="36">
        <v>5</v>
      </c>
      <c r="N132" s="36">
        <f t="shared" si="769"/>
        <v>142174.74424999999</v>
      </c>
      <c r="O132" s="36">
        <v>67</v>
      </c>
      <c r="P132" s="36">
        <f t="shared" si="769"/>
        <v>1905141.5729499999</v>
      </c>
      <c r="Q132" s="36">
        <v>0</v>
      </c>
      <c r="R132" s="36">
        <f t="shared" si="916"/>
        <v>0</v>
      </c>
      <c r="S132" s="36"/>
      <c r="T132" s="36">
        <f t="shared" si="917"/>
        <v>0</v>
      </c>
      <c r="U132" s="36">
        <v>0</v>
      </c>
      <c r="V132" s="36">
        <f t="shared" si="918"/>
        <v>0</v>
      </c>
      <c r="W132" s="36">
        <v>0</v>
      </c>
      <c r="X132" s="36">
        <f t="shared" si="919"/>
        <v>0</v>
      </c>
      <c r="Y132" s="36">
        <v>0</v>
      </c>
      <c r="Z132" s="36">
        <f t="shared" si="920"/>
        <v>0</v>
      </c>
      <c r="AA132" s="36">
        <v>0</v>
      </c>
      <c r="AB132" s="36">
        <f t="shared" si="921"/>
        <v>0</v>
      </c>
      <c r="AC132" s="36">
        <v>0</v>
      </c>
      <c r="AD132" s="36">
        <f t="shared" si="922"/>
        <v>0</v>
      </c>
      <c r="AE132" s="36">
        <v>0</v>
      </c>
      <c r="AF132" s="36">
        <f t="shared" si="923"/>
        <v>0</v>
      </c>
      <c r="AG132" s="36">
        <v>2</v>
      </c>
      <c r="AH132" s="36">
        <f t="shared" si="924"/>
        <v>48427.204700000002</v>
      </c>
      <c r="AI132" s="36"/>
      <c r="AJ132" s="36">
        <f t="shared" si="925"/>
        <v>0</v>
      </c>
      <c r="AK132" s="39">
        <v>0</v>
      </c>
      <c r="AL132" s="36">
        <f t="shared" si="926"/>
        <v>0</v>
      </c>
      <c r="AM132" s="40">
        <v>4</v>
      </c>
      <c r="AN132" s="36">
        <f t="shared" si="785"/>
        <v>131479.91270400002</v>
      </c>
      <c r="AO132" s="36"/>
      <c r="AP132" s="36">
        <f t="shared" si="786"/>
        <v>0</v>
      </c>
      <c r="AQ132" s="36">
        <v>20</v>
      </c>
      <c r="AR132" s="36">
        <f t="shared" si="787"/>
        <v>657399.56352000008</v>
      </c>
      <c r="AS132" s="36">
        <v>0</v>
      </c>
      <c r="AT132" s="36">
        <f t="shared" si="788"/>
        <v>0</v>
      </c>
      <c r="AU132" s="36"/>
      <c r="AV132" s="36">
        <f t="shared" si="927"/>
        <v>0</v>
      </c>
      <c r="AW132" s="36"/>
      <c r="AX132" s="36">
        <f t="shared" si="928"/>
        <v>0</v>
      </c>
      <c r="AY132" s="36">
        <v>0</v>
      </c>
      <c r="AZ132" s="36">
        <f t="shared" si="791"/>
        <v>0</v>
      </c>
      <c r="BA132" s="36">
        <v>0</v>
      </c>
      <c r="BB132" s="36">
        <f t="shared" si="929"/>
        <v>0</v>
      </c>
      <c r="BC132" s="36">
        <v>0</v>
      </c>
      <c r="BD132" s="36">
        <f t="shared" si="930"/>
        <v>0</v>
      </c>
      <c r="BE132" s="36">
        <v>0</v>
      </c>
      <c r="BF132" s="36">
        <f t="shared" si="931"/>
        <v>0</v>
      </c>
      <c r="BG132" s="36">
        <v>0</v>
      </c>
      <c r="BH132" s="36">
        <f t="shared" si="795"/>
        <v>0</v>
      </c>
      <c r="BI132" s="36">
        <v>0</v>
      </c>
      <c r="BJ132" s="36">
        <f t="shared" si="897"/>
        <v>0</v>
      </c>
      <c r="BK132" s="36">
        <v>0</v>
      </c>
      <c r="BL132" s="36">
        <f t="shared" si="898"/>
        <v>0</v>
      </c>
      <c r="BM132" s="46">
        <v>0</v>
      </c>
      <c r="BN132" s="36">
        <f t="shared" si="798"/>
        <v>0</v>
      </c>
      <c r="BO132" s="36">
        <v>0</v>
      </c>
      <c r="BP132" s="36">
        <f t="shared" si="799"/>
        <v>0</v>
      </c>
      <c r="BQ132" s="36">
        <v>0</v>
      </c>
      <c r="BR132" s="36">
        <f t="shared" si="899"/>
        <v>0</v>
      </c>
      <c r="BS132" s="36">
        <v>0</v>
      </c>
      <c r="BT132" s="36">
        <f t="shared" si="900"/>
        <v>0</v>
      </c>
      <c r="BU132" s="36">
        <v>0</v>
      </c>
      <c r="BV132" s="36">
        <f t="shared" si="802"/>
        <v>0</v>
      </c>
      <c r="BW132" s="36"/>
      <c r="BX132" s="36">
        <f t="shared" si="803"/>
        <v>0</v>
      </c>
      <c r="BY132" s="36">
        <v>0</v>
      </c>
      <c r="BZ132" s="36">
        <f t="shared" si="901"/>
        <v>0</v>
      </c>
      <c r="CA132" s="36">
        <v>3</v>
      </c>
      <c r="CB132" s="36">
        <f t="shared" si="805"/>
        <v>87724.646099999998</v>
      </c>
      <c r="CC132" s="36">
        <v>0</v>
      </c>
      <c r="CD132" s="36">
        <f t="shared" si="902"/>
        <v>0</v>
      </c>
      <c r="CE132" s="36"/>
      <c r="CF132" s="36">
        <f t="shared" si="903"/>
        <v>0</v>
      </c>
      <c r="CG132" s="36"/>
      <c r="CH132" s="36">
        <f t="shared" si="904"/>
        <v>0</v>
      </c>
      <c r="CI132" s="36"/>
      <c r="CJ132" s="36">
        <f t="shared" si="905"/>
        <v>0</v>
      </c>
      <c r="CK132" s="36">
        <v>3</v>
      </c>
      <c r="CL132" s="36">
        <f t="shared" si="810"/>
        <v>97752.442662000001</v>
      </c>
      <c r="CM132" s="36">
        <v>1</v>
      </c>
      <c r="CN132" s="36">
        <f t="shared" si="810"/>
        <v>37457.794457999997</v>
      </c>
      <c r="CO132" s="41"/>
      <c r="CP132" s="36">
        <f t="shared" si="906"/>
        <v>0</v>
      </c>
      <c r="CQ132" s="36"/>
      <c r="CR132" s="36">
        <f t="shared" si="932"/>
        <v>0</v>
      </c>
      <c r="CS132" s="36"/>
      <c r="CT132" s="36">
        <f t="shared" si="933"/>
        <v>0</v>
      </c>
      <c r="CU132" s="36"/>
      <c r="CV132" s="36">
        <f t="shared" si="934"/>
        <v>0</v>
      </c>
      <c r="CW132" s="36"/>
      <c r="CX132" s="36">
        <f t="shared" si="935"/>
        <v>0</v>
      </c>
      <c r="CY132" s="36">
        <v>3</v>
      </c>
      <c r="CZ132" s="36">
        <f t="shared" si="936"/>
        <v>110039.53728600001</v>
      </c>
      <c r="DA132" s="36"/>
      <c r="DB132" s="36">
        <f t="shared" si="912"/>
        <v>0</v>
      </c>
      <c r="DC132" s="36"/>
      <c r="DD132" s="36">
        <f t="shared" si="913"/>
        <v>0</v>
      </c>
      <c r="DE132" s="36"/>
      <c r="DF132" s="36">
        <f t="shared" si="937"/>
        <v>0</v>
      </c>
      <c r="DG132" s="36"/>
      <c r="DH132" s="36">
        <f t="shared" si="938"/>
        <v>0</v>
      </c>
      <c r="DI132" s="36"/>
      <c r="DJ132" s="36">
        <f t="shared" si="821"/>
        <v>0</v>
      </c>
      <c r="DK132" s="36"/>
      <c r="DL132" s="36">
        <f t="shared" si="539"/>
        <v>0</v>
      </c>
      <c r="DM132" s="36"/>
      <c r="DN132" s="36">
        <f t="shared" si="540"/>
        <v>0</v>
      </c>
      <c r="DO132" s="36">
        <f t="shared" si="822"/>
        <v>108</v>
      </c>
      <c r="DP132" s="36">
        <f t="shared" si="822"/>
        <v>3217597.4186300007</v>
      </c>
      <c r="DQ132" s="47">
        <f t="shared" si="543"/>
        <v>108</v>
      </c>
      <c r="DR132" s="80">
        <f t="shared" si="542"/>
        <v>1</v>
      </c>
    </row>
    <row r="133" spans="1:122" ht="15.75" customHeight="1" x14ac:dyDescent="0.25">
      <c r="A133" s="43">
        <v>17</v>
      </c>
      <c r="B133" s="51"/>
      <c r="C133" s="67" t="s">
        <v>258</v>
      </c>
      <c r="D133" s="32">
        <f t="shared" si="544"/>
        <v>19063</v>
      </c>
      <c r="E133" s="33">
        <v>18530</v>
      </c>
      <c r="F133" s="72">
        <v>2.96</v>
      </c>
      <c r="G133" s="35"/>
      <c r="H133" s="35"/>
      <c r="I133" s="32">
        <v>1.4</v>
      </c>
      <c r="J133" s="32">
        <v>1.68</v>
      </c>
      <c r="K133" s="32">
        <v>2.23</v>
      </c>
      <c r="L133" s="32">
        <v>2.57</v>
      </c>
      <c r="M133" s="51">
        <f t="shared" ref="M133:BX133" si="939">SUM(M134:M140)</f>
        <v>0</v>
      </c>
      <c r="N133" s="51">
        <f t="shared" si="939"/>
        <v>0</v>
      </c>
      <c r="O133" s="51">
        <f t="shared" si="939"/>
        <v>0</v>
      </c>
      <c r="P133" s="51">
        <f t="shared" si="939"/>
        <v>0</v>
      </c>
      <c r="Q133" s="51">
        <f t="shared" si="939"/>
        <v>0</v>
      </c>
      <c r="R133" s="51">
        <f t="shared" si="939"/>
        <v>0</v>
      </c>
      <c r="S133" s="51">
        <f t="shared" si="939"/>
        <v>0</v>
      </c>
      <c r="T133" s="51">
        <f t="shared" si="939"/>
        <v>0</v>
      </c>
      <c r="U133" s="51">
        <f t="shared" si="939"/>
        <v>0</v>
      </c>
      <c r="V133" s="51">
        <f t="shared" si="939"/>
        <v>0</v>
      </c>
      <c r="W133" s="51">
        <f t="shared" si="939"/>
        <v>0</v>
      </c>
      <c r="X133" s="51">
        <f t="shared" si="939"/>
        <v>0</v>
      </c>
      <c r="Y133" s="51">
        <f t="shared" si="939"/>
        <v>0</v>
      </c>
      <c r="Z133" s="51">
        <f t="shared" si="939"/>
        <v>0</v>
      </c>
      <c r="AA133" s="51">
        <f t="shared" si="939"/>
        <v>0</v>
      </c>
      <c r="AB133" s="51">
        <f t="shared" si="939"/>
        <v>0</v>
      </c>
      <c r="AC133" s="51">
        <f t="shared" si="939"/>
        <v>1405</v>
      </c>
      <c r="AD133" s="51">
        <f t="shared" si="939"/>
        <v>181165864.80416664</v>
      </c>
      <c r="AE133" s="51">
        <f t="shared" si="939"/>
        <v>6</v>
      </c>
      <c r="AF133" s="51">
        <f t="shared" si="939"/>
        <v>428196.87680000003</v>
      </c>
      <c r="AG133" s="51">
        <f t="shared" si="939"/>
        <v>0</v>
      </c>
      <c r="AH133" s="51">
        <f t="shared" si="939"/>
        <v>0</v>
      </c>
      <c r="AI133" s="51">
        <f t="shared" si="939"/>
        <v>0</v>
      </c>
      <c r="AJ133" s="51">
        <f t="shared" si="939"/>
        <v>0</v>
      </c>
      <c r="AK133" s="51">
        <f t="shared" si="939"/>
        <v>0</v>
      </c>
      <c r="AL133" s="51">
        <f t="shared" si="939"/>
        <v>0</v>
      </c>
      <c r="AM133" s="51">
        <f t="shared" si="939"/>
        <v>62</v>
      </c>
      <c r="AN133" s="51">
        <f t="shared" si="939"/>
        <v>6206625.2908799993</v>
      </c>
      <c r="AO133" s="51">
        <f t="shared" si="939"/>
        <v>0</v>
      </c>
      <c r="AP133" s="51">
        <f t="shared" si="939"/>
        <v>0</v>
      </c>
      <c r="AQ133" s="51">
        <f t="shared" si="939"/>
        <v>107</v>
      </c>
      <c r="AR133" s="51">
        <f t="shared" si="939"/>
        <v>23830379.697443195</v>
      </c>
      <c r="AS133" s="51">
        <f t="shared" si="939"/>
        <v>0</v>
      </c>
      <c r="AT133" s="51">
        <f t="shared" si="939"/>
        <v>0</v>
      </c>
      <c r="AU133" s="51">
        <f t="shared" si="939"/>
        <v>0</v>
      </c>
      <c r="AV133" s="51">
        <f t="shared" si="939"/>
        <v>0</v>
      </c>
      <c r="AW133" s="51">
        <f t="shared" si="939"/>
        <v>0</v>
      </c>
      <c r="AX133" s="51">
        <f t="shared" si="939"/>
        <v>0</v>
      </c>
      <c r="AY133" s="51">
        <f t="shared" si="939"/>
        <v>0</v>
      </c>
      <c r="AZ133" s="51">
        <f t="shared" si="939"/>
        <v>0</v>
      </c>
      <c r="BA133" s="51">
        <f t="shared" si="939"/>
        <v>0</v>
      </c>
      <c r="BB133" s="51">
        <f t="shared" si="939"/>
        <v>0</v>
      </c>
      <c r="BC133" s="51">
        <f t="shared" si="939"/>
        <v>0</v>
      </c>
      <c r="BD133" s="51">
        <f t="shared" si="939"/>
        <v>0</v>
      </c>
      <c r="BE133" s="51">
        <f t="shared" si="939"/>
        <v>0</v>
      </c>
      <c r="BF133" s="51">
        <f t="shared" si="939"/>
        <v>0</v>
      </c>
      <c r="BG133" s="51">
        <f t="shared" si="939"/>
        <v>0</v>
      </c>
      <c r="BH133" s="51">
        <f t="shared" si="939"/>
        <v>0</v>
      </c>
      <c r="BI133" s="51">
        <f t="shared" si="939"/>
        <v>2</v>
      </c>
      <c r="BJ133" s="51">
        <f t="shared" si="939"/>
        <v>78024.709454999989</v>
      </c>
      <c r="BK133" s="51">
        <f t="shared" si="939"/>
        <v>0</v>
      </c>
      <c r="BL133" s="51">
        <f t="shared" si="939"/>
        <v>0</v>
      </c>
      <c r="BM133" s="51">
        <f t="shared" si="939"/>
        <v>0</v>
      </c>
      <c r="BN133" s="51">
        <f t="shared" si="939"/>
        <v>0</v>
      </c>
      <c r="BO133" s="51">
        <f t="shared" si="939"/>
        <v>678</v>
      </c>
      <c r="BP133" s="51">
        <f t="shared" si="939"/>
        <v>61107350.606294975</v>
      </c>
      <c r="BQ133" s="51">
        <f t="shared" si="939"/>
        <v>20</v>
      </c>
      <c r="BR133" s="51">
        <f t="shared" si="939"/>
        <v>770696.37341666664</v>
      </c>
      <c r="BS133" s="51">
        <f t="shared" si="939"/>
        <v>0</v>
      </c>
      <c r="BT133" s="51">
        <f t="shared" si="939"/>
        <v>0</v>
      </c>
      <c r="BU133" s="51">
        <f t="shared" si="939"/>
        <v>0</v>
      </c>
      <c r="BV133" s="51">
        <f t="shared" si="939"/>
        <v>0</v>
      </c>
      <c r="BW133" s="51">
        <f t="shared" si="939"/>
        <v>0</v>
      </c>
      <c r="BX133" s="51">
        <f t="shared" si="939"/>
        <v>0</v>
      </c>
      <c r="BY133" s="51">
        <f t="shared" ref="BY133:DQ133" si="940">SUM(BY134:BY140)</f>
        <v>0</v>
      </c>
      <c r="BZ133" s="51">
        <f t="shared" si="940"/>
        <v>0</v>
      </c>
      <c r="CA133" s="51">
        <f t="shared" si="940"/>
        <v>0</v>
      </c>
      <c r="CB133" s="51">
        <f t="shared" si="940"/>
        <v>0</v>
      </c>
      <c r="CC133" s="51">
        <f t="shared" si="940"/>
        <v>0</v>
      </c>
      <c r="CD133" s="51">
        <f t="shared" si="940"/>
        <v>0</v>
      </c>
      <c r="CE133" s="51">
        <f t="shared" si="940"/>
        <v>0</v>
      </c>
      <c r="CF133" s="51">
        <f t="shared" si="940"/>
        <v>0</v>
      </c>
      <c r="CG133" s="51">
        <f t="shared" si="940"/>
        <v>0</v>
      </c>
      <c r="CH133" s="51">
        <f t="shared" si="940"/>
        <v>0</v>
      </c>
      <c r="CI133" s="51">
        <f t="shared" si="940"/>
        <v>9</v>
      </c>
      <c r="CJ133" s="51">
        <f t="shared" si="940"/>
        <v>551689.29200000002</v>
      </c>
      <c r="CK133" s="51">
        <f t="shared" si="940"/>
        <v>11</v>
      </c>
      <c r="CL133" s="51">
        <f t="shared" si="940"/>
        <v>792305.9094454</v>
      </c>
      <c r="CM133" s="51">
        <f t="shared" si="940"/>
        <v>25</v>
      </c>
      <c r="CN133" s="51">
        <f t="shared" si="940"/>
        <v>2646209.5618181997</v>
      </c>
      <c r="CO133" s="59">
        <f t="shared" si="940"/>
        <v>6</v>
      </c>
      <c r="CP133" s="51">
        <f t="shared" si="940"/>
        <v>386248.66174999991</v>
      </c>
      <c r="CQ133" s="51">
        <f t="shared" si="940"/>
        <v>10</v>
      </c>
      <c r="CR133" s="51">
        <f t="shared" si="940"/>
        <v>1043723.1905827997</v>
      </c>
      <c r="CS133" s="51">
        <f t="shared" si="940"/>
        <v>0</v>
      </c>
      <c r="CT133" s="51">
        <f t="shared" si="940"/>
        <v>0</v>
      </c>
      <c r="CU133" s="51">
        <f t="shared" si="940"/>
        <v>37</v>
      </c>
      <c r="CV133" s="51">
        <f t="shared" si="940"/>
        <v>2190793.6897181999</v>
      </c>
      <c r="CW133" s="51">
        <f t="shared" si="940"/>
        <v>0</v>
      </c>
      <c r="CX133" s="51">
        <f t="shared" si="940"/>
        <v>0</v>
      </c>
      <c r="CY133" s="51">
        <f t="shared" si="940"/>
        <v>23</v>
      </c>
      <c r="CZ133" s="51">
        <f t="shared" si="940"/>
        <v>2449422.5629733996</v>
      </c>
      <c r="DA133" s="51">
        <f t="shared" si="940"/>
        <v>19</v>
      </c>
      <c r="DB133" s="51">
        <f t="shared" si="940"/>
        <v>833905.52087499981</v>
      </c>
      <c r="DC133" s="51">
        <f t="shared" si="940"/>
        <v>16</v>
      </c>
      <c r="DD133" s="51">
        <f t="shared" si="940"/>
        <v>679369.12381333322</v>
      </c>
      <c r="DE133" s="51">
        <f t="shared" si="940"/>
        <v>0</v>
      </c>
      <c r="DF133" s="51">
        <f t="shared" si="940"/>
        <v>0</v>
      </c>
      <c r="DG133" s="51">
        <f t="shared" si="940"/>
        <v>0</v>
      </c>
      <c r="DH133" s="51">
        <f t="shared" si="940"/>
        <v>0</v>
      </c>
      <c r="DI133" s="51">
        <f t="shared" si="940"/>
        <v>0</v>
      </c>
      <c r="DJ133" s="51">
        <f t="shared" si="940"/>
        <v>0</v>
      </c>
      <c r="DK133" s="51">
        <f t="shared" si="940"/>
        <v>0</v>
      </c>
      <c r="DL133" s="51">
        <f t="shared" si="940"/>
        <v>0</v>
      </c>
      <c r="DM133" s="51">
        <f t="shared" si="940"/>
        <v>0</v>
      </c>
      <c r="DN133" s="51">
        <f t="shared" si="940"/>
        <v>0</v>
      </c>
      <c r="DO133" s="51">
        <f t="shared" si="940"/>
        <v>2436</v>
      </c>
      <c r="DP133" s="51">
        <f t="shared" si="940"/>
        <v>285160805.87143278</v>
      </c>
      <c r="DQ133" s="51">
        <f t="shared" si="940"/>
        <v>2609.5</v>
      </c>
      <c r="DR133" s="70">
        <f t="shared" ref="DR133" si="941">SUM(DQ133/DO133)</f>
        <v>1.0712233169129721</v>
      </c>
    </row>
    <row r="134" spans="1:122" ht="35.25" customHeight="1" x14ac:dyDescent="0.25">
      <c r="A134" s="43">
        <v>1.1499999999999999</v>
      </c>
      <c r="B134" s="44">
        <v>105</v>
      </c>
      <c r="C134" s="31" t="s">
        <v>259</v>
      </c>
      <c r="D134" s="32">
        <f t="shared" si="544"/>
        <v>19063</v>
      </c>
      <c r="E134" s="33">
        <v>18530</v>
      </c>
      <c r="F134" s="45">
        <v>4.21</v>
      </c>
      <c r="G134" s="35">
        <v>1.2</v>
      </c>
      <c r="H134" s="35">
        <v>1.2</v>
      </c>
      <c r="I134" s="32">
        <v>1.4</v>
      </c>
      <c r="J134" s="32">
        <v>1.68</v>
      </c>
      <c r="K134" s="32">
        <v>2.23</v>
      </c>
      <c r="L134" s="32">
        <v>2.57</v>
      </c>
      <c r="M134" s="36">
        <v>0</v>
      </c>
      <c r="N134" s="36">
        <f t="shared" si="769"/>
        <v>0</v>
      </c>
      <c r="O134" s="36">
        <v>0</v>
      </c>
      <c r="P134" s="36">
        <f t="shared" si="769"/>
        <v>0</v>
      </c>
      <c r="Q134" s="36">
        <v>0</v>
      </c>
      <c r="R134" s="36">
        <f t="shared" ref="R134:R140" si="942">(Q134/12*5*$D134*$F134*$G134*$I134*R$11)+(Q134/12*7*$E134*$F134*$H134*$I134*R$12)</f>
        <v>0</v>
      </c>
      <c r="S134" s="36"/>
      <c r="T134" s="36">
        <f t="shared" ref="T134:T140" si="943">(S134/12*5*$D134*$F134*$G134*$I134*T$11)+(S134/12*7*$E134*$F134*$H134*$I134*T$12)</f>
        <v>0</v>
      </c>
      <c r="U134" s="36">
        <v>0</v>
      </c>
      <c r="V134" s="36">
        <f t="shared" ref="V134:V140" si="944">(U134/12*5*$D134*$F134*$G134*$I134*V$11)+(U134/12*7*$E134*$F134*$H134*$I134*V$12)</f>
        <v>0</v>
      </c>
      <c r="W134" s="36">
        <v>0</v>
      </c>
      <c r="X134" s="36">
        <f t="shared" ref="X134:X140" si="945">(W134/12*5*$D134*$F134*$G134*$I134*X$11)+(W134/12*7*$E134*$F134*$H134*$I134*X$12)</f>
        <v>0</v>
      </c>
      <c r="Y134" s="36">
        <v>0</v>
      </c>
      <c r="Z134" s="36">
        <f t="shared" ref="Z134:Z140" si="946">(Y134/12*5*$D134*$F134*$G134*$I134*Z$11)+(Y134/12*7*$E134*$F134*$H134*$I134*Z$12)</f>
        <v>0</v>
      </c>
      <c r="AA134" s="36">
        <v>0</v>
      </c>
      <c r="AB134" s="36">
        <f t="shared" ref="AB134:AB140" si="947">(AA134/12*5*$D134*$F134*$G134*$I134*AB$11)+(AA134/12*7*$E134*$F134*$H134*$I134*AB$12)</f>
        <v>0</v>
      </c>
      <c r="AC134" s="36">
        <v>396</v>
      </c>
      <c r="AD134" s="36">
        <f t="shared" ref="AD134:AD140" si="948">(AC134/12*5*$D134*$F134*$G134*$I134*AD$11)+(AC134/12*7*$E134*$F134*$H134*$I134*AD$12)</f>
        <v>65651718.824999988</v>
      </c>
      <c r="AE134" s="36">
        <v>0</v>
      </c>
      <c r="AF134" s="36">
        <f t="shared" ref="AF134:AF140" si="949">(AE134/12*5*$D134*$F134*$G134*$I134*AF$11)+(AE134/12*7*$E134*$F134*$H134*$I134*AF$12)</f>
        <v>0</v>
      </c>
      <c r="AG134" s="36">
        <v>0</v>
      </c>
      <c r="AH134" s="36">
        <f t="shared" ref="AH134:AH140" si="950">(AG134/12*5*$D134*$F134*$G134*$I134*AH$11)+(AG134/12*7*$E134*$F134*$H134*$I134*AH$12)</f>
        <v>0</v>
      </c>
      <c r="AI134" s="36"/>
      <c r="AJ134" s="36">
        <f t="shared" ref="AJ134:AJ140" si="951">(AI134/12*5*$D134*$F134*$G134*$I134*AJ$11)+(AI134/12*7*$E134*$F134*$H134*$I134*AJ$12)</f>
        <v>0</v>
      </c>
      <c r="AK134" s="39">
        <v>0</v>
      </c>
      <c r="AL134" s="36">
        <f t="shared" ref="AL134:AL140" si="952">(AK134/12*5*$D134*$F134*$G134*$I134*AL$11)+(AK134/12*7*$E134*$F134*$H134*$I134*AL$12)</f>
        <v>0</v>
      </c>
      <c r="AM134" s="40">
        <v>0</v>
      </c>
      <c r="AN134" s="36">
        <f t="shared" si="785"/>
        <v>0</v>
      </c>
      <c r="AO134" s="36">
        <v>0</v>
      </c>
      <c r="AP134" s="36">
        <f t="shared" si="786"/>
        <v>0</v>
      </c>
      <c r="AQ134" s="36">
        <v>17</v>
      </c>
      <c r="AR134" s="36">
        <f t="shared" si="787"/>
        <v>2767652.1624191999</v>
      </c>
      <c r="AS134" s="36">
        <v>0</v>
      </c>
      <c r="AT134" s="36">
        <f t="shared" si="788"/>
        <v>0</v>
      </c>
      <c r="AU134" s="36"/>
      <c r="AV134" s="36">
        <f t="shared" ref="AV134:AV140" si="953">(AU134/12*5*$D134*$F134*$G134*$I134*AV$11)+(AU134/12*7*$E134*$F134*$H134*$I134*AV$12)</f>
        <v>0</v>
      </c>
      <c r="AW134" s="36"/>
      <c r="AX134" s="36">
        <f t="shared" ref="AX134:AX140" si="954">(AW134/12*5*$D134*$F134*$G134*$I134*AX$11)+(AW134/12*7*$E134*$F134*$H134*$I134*AX$12)</f>
        <v>0</v>
      </c>
      <c r="AY134" s="36">
        <v>0</v>
      </c>
      <c r="AZ134" s="36">
        <f t="shared" si="791"/>
        <v>0</v>
      </c>
      <c r="BA134" s="36">
        <v>0</v>
      </c>
      <c r="BB134" s="36">
        <f t="shared" ref="BB134:BB140" si="955">(BA134/12*5*$D134*$F134*$G134*$I134*BB$11)+(BA134/12*7*$E134*$F134*$H134*$I134*BB$12)</f>
        <v>0</v>
      </c>
      <c r="BC134" s="36">
        <v>0</v>
      </c>
      <c r="BD134" s="36">
        <f t="shared" ref="BD134:BD140" si="956">(BC134/12*5*$D134*$F134*$G134*$I134*BD$11)+(BC134/12*7*$E134*$F134*$H134*$I134*BD$12)</f>
        <v>0</v>
      </c>
      <c r="BE134" s="36">
        <v>0</v>
      </c>
      <c r="BF134" s="36">
        <f t="shared" ref="BF134:BF140" si="957">(BE134/12*5*$D134*$F134*$G134*$I134*BF$11)+(BE134/12*7*$E134*$F134*$H134*$I134*BF$12)</f>
        <v>0</v>
      </c>
      <c r="BG134" s="36">
        <v>0</v>
      </c>
      <c r="BH134" s="36">
        <f t="shared" si="795"/>
        <v>0</v>
      </c>
      <c r="BI134" s="36">
        <v>0</v>
      </c>
      <c r="BJ134" s="36">
        <f t="shared" ref="BJ134:BJ140" si="958">(BI134/12*5*$D134*$F134*$G134*$I134*BJ$11)+(BI134/12*7*$E134*$F134*$H134*$I134*BJ$12)</f>
        <v>0</v>
      </c>
      <c r="BK134" s="36">
        <v>0</v>
      </c>
      <c r="BL134" s="36">
        <f t="shared" ref="BL134:BL140" si="959">(BK134/12*5*$D134*$F134*$G134*$I134*BL$11)+(BK134/12*7*$E134*$F134*$H134*$I134*BL$12)</f>
        <v>0</v>
      </c>
      <c r="BM134" s="46">
        <v>0</v>
      </c>
      <c r="BN134" s="36">
        <f t="shared" si="798"/>
        <v>0</v>
      </c>
      <c r="BO134" s="36">
        <v>102</v>
      </c>
      <c r="BP134" s="36">
        <f t="shared" si="799"/>
        <v>18344283.907319997</v>
      </c>
      <c r="BQ134" s="36">
        <v>0</v>
      </c>
      <c r="BR134" s="36">
        <f t="shared" ref="BR134:BR140" si="960">(BQ134/12*5*$D134*$F134*$G134*$I134*BR$11)+(BQ134/12*7*$E134*$F134*$H134*$I134*BR$12)</f>
        <v>0</v>
      </c>
      <c r="BS134" s="36">
        <v>0</v>
      </c>
      <c r="BT134" s="36">
        <f t="shared" ref="BT134:BT140" si="961">(BS134/12*5*$D134*$F134*$G134*$I134*BT$11)+(BS134/12*7*$E134*$F134*$H134*$I134*BT$12)</f>
        <v>0</v>
      </c>
      <c r="BU134" s="36">
        <v>0</v>
      </c>
      <c r="BV134" s="36">
        <f t="shared" si="802"/>
        <v>0</v>
      </c>
      <c r="BW134" s="36"/>
      <c r="BX134" s="36">
        <f t="shared" si="803"/>
        <v>0</v>
      </c>
      <c r="BY134" s="36">
        <v>0</v>
      </c>
      <c r="BZ134" s="36">
        <f t="shared" ref="BZ134:BZ140" si="962">(BY134/12*5*$D134*$F134*$G134*$I134*BZ$11)+(BY134/12*7*$E134*$F134*$H134*$I134*BZ$12)</f>
        <v>0</v>
      </c>
      <c r="CA134" s="36">
        <v>0</v>
      </c>
      <c r="CB134" s="36">
        <f t="shared" si="805"/>
        <v>0</v>
      </c>
      <c r="CC134" s="36">
        <v>0</v>
      </c>
      <c r="CD134" s="36">
        <f t="shared" ref="CD134:CD140" si="963">(CC134/12*5*$D134*$F134*$G134*$I134*CD$11)+(CC134/12*7*$E134*$F134*$H134*$I134*CD$12)</f>
        <v>0</v>
      </c>
      <c r="CE134" s="36"/>
      <c r="CF134" s="36">
        <f t="shared" ref="CF134:CF140" si="964">(CE134/12*5*$D134*$F134*$G134*$I134*CF$11)+(CE134/12*7*$E134*$F134*$H134*$I134*CF$12)</f>
        <v>0</v>
      </c>
      <c r="CG134" s="36"/>
      <c r="CH134" s="36">
        <f t="shared" ref="CH134:CH140" si="965">(CG134/12*5*$D134*$F134*$G134*$I134*CH$11)+(CG134/12*7*$E134*$F134*$H134*$I134*CH$12)</f>
        <v>0</v>
      </c>
      <c r="CI134" s="36"/>
      <c r="CJ134" s="36">
        <f t="shared" ref="CJ134:CJ140" si="966">(CI134/12*5*$D134*$F134*$G134*$I134*CJ$11)+(CI134/12*7*$E134*$F134*$H134*$I134*CJ$12)</f>
        <v>0</v>
      </c>
      <c r="CK134" s="36">
        <v>1</v>
      </c>
      <c r="CL134" s="36">
        <f t="shared" si="810"/>
        <v>161387.36612039997</v>
      </c>
      <c r="CM134" s="36">
        <v>9</v>
      </c>
      <c r="CN134" s="36">
        <f t="shared" si="810"/>
        <v>1669736.2729571997</v>
      </c>
      <c r="CO134" s="41"/>
      <c r="CP134" s="36">
        <f t="shared" ref="CP134:CP140" si="967">(CO134/12*5*$D134*$F134*$G134*$I134*CP$11)+(CO134/12*7*$E134*$F134*$H134*$I134*CP$12)</f>
        <v>0</v>
      </c>
      <c r="CQ134" s="36">
        <v>4</v>
      </c>
      <c r="CR134" s="36">
        <f t="shared" ref="CR134:CR140" si="968">(CQ134/12*5*$D134*$F134*$G134*$J134*CR$11)+(CQ134/12*7*$E134*$F134*$H134*$J134*CR$12)</f>
        <v>725344.18582079979</v>
      </c>
      <c r="CS134" s="36"/>
      <c r="CT134" s="36">
        <f t="shared" ref="CT134:CT140" si="969">(CS134/12*5*$D134*$F134*$G134*$J134*CT$11)+(CS134/12*7*$E134*$F134*$H134*$J134*CT$12)</f>
        <v>0</v>
      </c>
      <c r="CU134" s="36">
        <v>1</v>
      </c>
      <c r="CV134" s="36">
        <f t="shared" ref="CV134:CV140" si="970">(CU134/12*5*$D134*$F134*$G134*$J134*CV$11)+(CU134/12*7*$E134*$F134*$H134*$J134*CV$12)</f>
        <v>181673.11842119996</v>
      </c>
      <c r="CW134" s="36"/>
      <c r="CX134" s="36">
        <f t="shared" ref="CX134:CX140" si="971">(CW134/12*5*$D134*$F134*$G134*$J134*CX$11)+(CW134/12*7*$E134*$F134*$H134*$J134*CX$12)</f>
        <v>0</v>
      </c>
      <c r="CY134" s="36">
        <v>7</v>
      </c>
      <c r="CZ134" s="36">
        <f t="shared" ref="CZ134:CZ140" si="972">(CY134/12*5*$D134*$F134*$G134*$J134*CZ$11)+(CY134/12*7*$E134*$F134*$H134*$J134*CZ$12)</f>
        <v>1271711.8289484</v>
      </c>
      <c r="DA134" s="36"/>
      <c r="DB134" s="36">
        <f t="shared" ref="DB134:DB140" si="973">(DA134/12*5*$D134*$F134*$G134*$I134*DB$11)+(DA134/12*7*$E134*$F134*$H134*$I134*DB$12)</f>
        <v>0</v>
      </c>
      <c r="DC134" s="36"/>
      <c r="DD134" s="36">
        <f t="shared" ref="DD134:DD140" si="974">(DC134/12*5*$D134*$F134*$G134*$I134*DD$11)+(DC134/12*7*$E134*$F134*$H134*$I134*DD$12)</f>
        <v>0</v>
      </c>
      <c r="DE134" s="36"/>
      <c r="DF134" s="36">
        <f t="shared" ref="DF134:DF140" si="975">(DE134/12*5*$D134*$F134*$G134*$J134*DF$11)+(DE134/12*7*$E134*$F134*$H134*$J134*DF$12)</f>
        <v>0</v>
      </c>
      <c r="DG134" s="36"/>
      <c r="DH134" s="36">
        <f t="shared" ref="DH134:DH140" si="976">(DG134/12*5*$D134*$F134*$G134*$J134*DH$11)+(DG134/12*7*$E134*$F134*$H134*$J134*DH$12)</f>
        <v>0</v>
      </c>
      <c r="DI134" s="36"/>
      <c r="DJ134" s="36">
        <f t="shared" si="821"/>
        <v>0</v>
      </c>
      <c r="DK134" s="36"/>
      <c r="DL134" s="36">
        <f t="shared" si="539"/>
        <v>0</v>
      </c>
      <c r="DM134" s="36"/>
      <c r="DN134" s="36">
        <f>(DM134*$D134*$F134*$G134*$J134*DN$11)</f>
        <v>0</v>
      </c>
      <c r="DO134" s="36">
        <f t="shared" ref="DO134:DP140" si="977">SUM(M134,O134,Q134,S134,U134,W134,Y134,AA134,AC134,AE134,AG134,AI134,AK134,AM134,AO134,AQ134,AS134,AU134,AW134,AY134,BA134,BC134,BE134,BG134,BI134,BK134,BM134,BO134,BQ134,BS134,BU134,BW134,BY134,CA134,CC134,CE134,CG134,CI134,CK134,CM134,CO134,CQ134,CS134,CU134,CW134,CY134,DA134,DC134,DE134,DG134,DI134,DK134,DM134)</f>
        <v>537</v>
      </c>
      <c r="DP134" s="36">
        <f t="shared" si="977"/>
        <v>90773507.667007178</v>
      </c>
      <c r="DQ134" s="47">
        <f t="shared" si="543"/>
        <v>644</v>
      </c>
      <c r="DR134" s="80">
        <f t="shared" si="542"/>
        <v>1.1992551210428306</v>
      </c>
    </row>
    <row r="135" spans="1:122" ht="27" customHeight="1" x14ac:dyDescent="0.25">
      <c r="A135" s="43">
        <v>1.2</v>
      </c>
      <c r="B135" s="44">
        <v>106</v>
      </c>
      <c r="C135" s="52" t="s">
        <v>260</v>
      </c>
      <c r="D135" s="53">
        <f t="shared" si="544"/>
        <v>19063</v>
      </c>
      <c r="E135" s="33">
        <v>18530</v>
      </c>
      <c r="F135" s="54">
        <v>16.02</v>
      </c>
      <c r="G135" s="35">
        <v>1.1499999999999999</v>
      </c>
      <c r="H135" s="35">
        <v>1.1499999999999999</v>
      </c>
      <c r="I135" s="32">
        <v>1.4</v>
      </c>
      <c r="J135" s="32">
        <v>1.68</v>
      </c>
      <c r="K135" s="32">
        <v>2.23</v>
      </c>
      <c r="L135" s="32">
        <v>2.57</v>
      </c>
      <c r="M135" s="36">
        <v>0</v>
      </c>
      <c r="N135" s="36">
        <f t="shared" si="769"/>
        <v>0</v>
      </c>
      <c r="O135" s="36">
        <v>0</v>
      </c>
      <c r="P135" s="36">
        <f t="shared" si="769"/>
        <v>0</v>
      </c>
      <c r="Q135" s="36">
        <v>0</v>
      </c>
      <c r="R135" s="36">
        <f t="shared" si="942"/>
        <v>0</v>
      </c>
      <c r="S135" s="36"/>
      <c r="T135" s="36">
        <f t="shared" si="943"/>
        <v>0</v>
      </c>
      <c r="U135" s="36">
        <v>0</v>
      </c>
      <c r="V135" s="36">
        <f t="shared" si="944"/>
        <v>0</v>
      </c>
      <c r="W135" s="36">
        <v>0</v>
      </c>
      <c r="X135" s="36">
        <f t="shared" si="945"/>
        <v>0</v>
      </c>
      <c r="Y135" s="36">
        <v>0</v>
      </c>
      <c r="Z135" s="36">
        <f t="shared" si="946"/>
        <v>0</v>
      </c>
      <c r="AA135" s="36">
        <v>0</v>
      </c>
      <c r="AB135" s="36">
        <f t="shared" si="947"/>
        <v>0</v>
      </c>
      <c r="AC135" s="36">
        <v>30</v>
      </c>
      <c r="AD135" s="36">
        <f t="shared" si="948"/>
        <v>18137155.640624996</v>
      </c>
      <c r="AE135" s="36">
        <v>0</v>
      </c>
      <c r="AF135" s="36">
        <f t="shared" si="949"/>
        <v>0</v>
      </c>
      <c r="AG135" s="36">
        <v>0</v>
      </c>
      <c r="AH135" s="36">
        <f t="shared" si="950"/>
        <v>0</v>
      </c>
      <c r="AI135" s="36"/>
      <c r="AJ135" s="36">
        <f t="shared" si="951"/>
        <v>0</v>
      </c>
      <c r="AK135" s="39">
        <v>0</v>
      </c>
      <c r="AL135" s="36">
        <f t="shared" si="952"/>
        <v>0</v>
      </c>
      <c r="AM135" s="40">
        <v>0</v>
      </c>
      <c r="AN135" s="36">
        <f t="shared" si="785"/>
        <v>0</v>
      </c>
      <c r="AO135" s="36">
        <v>0</v>
      </c>
      <c r="AP135" s="36">
        <f t="shared" si="786"/>
        <v>0</v>
      </c>
      <c r="AQ135" s="36">
        <v>5</v>
      </c>
      <c r="AR135" s="36">
        <f t="shared" si="787"/>
        <v>2968449.0585119994</v>
      </c>
      <c r="AS135" s="36">
        <v>0</v>
      </c>
      <c r="AT135" s="36">
        <f t="shared" si="788"/>
        <v>0</v>
      </c>
      <c r="AU135" s="36"/>
      <c r="AV135" s="36">
        <f t="shared" si="953"/>
        <v>0</v>
      </c>
      <c r="AW135" s="36"/>
      <c r="AX135" s="36">
        <f t="shared" si="954"/>
        <v>0</v>
      </c>
      <c r="AY135" s="36">
        <v>0</v>
      </c>
      <c r="AZ135" s="36">
        <f t="shared" si="791"/>
        <v>0</v>
      </c>
      <c r="BA135" s="36">
        <v>0</v>
      </c>
      <c r="BB135" s="36">
        <f t="shared" si="955"/>
        <v>0</v>
      </c>
      <c r="BC135" s="36">
        <v>0</v>
      </c>
      <c r="BD135" s="36">
        <f t="shared" si="956"/>
        <v>0</v>
      </c>
      <c r="BE135" s="36">
        <v>0</v>
      </c>
      <c r="BF135" s="36">
        <f t="shared" si="957"/>
        <v>0</v>
      </c>
      <c r="BG135" s="36">
        <v>0</v>
      </c>
      <c r="BH135" s="36">
        <f t="shared" si="795"/>
        <v>0</v>
      </c>
      <c r="BI135" s="36">
        <v>0</v>
      </c>
      <c r="BJ135" s="36">
        <f t="shared" si="958"/>
        <v>0</v>
      </c>
      <c r="BK135" s="36">
        <v>0</v>
      </c>
      <c r="BL135" s="36">
        <f t="shared" si="959"/>
        <v>0</v>
      </c>
      <c r="BM135" s="46">
        <v>0</v>
      </c>
      <c r="BN135" s="36">
        <f t="shared" si="798"/>
        <v>0</v>
      </c>
      <c r="BO135" s="36">
        <v>15</v>
      </c>
      <c r="BP135" s="36">
        <f t="shared" si="799"/>
        <v>9837593.2194749974</v>
      </c>
      <c r="BQ135" s="36">
        <v>0</v>
      </c>
      <c r="BR135" s="36">
        <f t="shared" si="960"/>
        <v>0</v>
      </c>
      <c r="BS135" s="36">
        <v>0</v>
      </c>
      <c r="BT135" s="36">
        <f t="shared" si="961"/>
        <v>0</v>
      </c>
      <c r="BU135" s="36">
        <v>0</v>
      </c>
      <c r="BV135" s="36">
        <f t="shared" si="802"/>
        <v>0</v>
      </c>
      <c r="BW135" s="36"/>
      <c r="BX135" s="36">
        <f t="shared" si="803"/>
        <v>0</v>
      </c>
      <c r="BY135" s="36">
        <v>0</v>
      </c>
      <c r="BZ135" s="36">
        <f t="shared" si="962"/>
        <v>0</v>
      </c>
      <c r="CA135" s="36">
        <v>0</v>
      </c>
      <c r="CB135" s="36">
        <f t="shared" si="805"/>
        <v>0</v>
      </c>
      <c r="CC135" s="36">
        <v>0</v>
      </c>
      <c r="CD135" s="36">
        <f t="shared" si="963"/>
        <v>0</v>
      </c>
      <c r="CE135" s="36"/>
      <c r="CF135" s="36">
        <f t="shared" si="964"/>
        <v>0</v>
      </c>
      <c r="CG135" s="36"/>
      <c r="CH135" s="36">
        <f t="shared" si="965"/>
        <v>0</v>
      </c>
      <c r="CI135" s="36"/>
      <c r="CJ135" s="36">
        <f t="shared" si="966"/>
        <v>0</v>
      </c>
      <c r="CK135" s="36"/>
      <c r="CL135" s="36">
        <f t="shared" si="810"/>
        <v>0</v>
      </c>
      <c r="CM135" s="36"/>
      <c r="CN135" s="36">
        <f t="shared" si="810"/>
        <v>0</v>
      </c>
      <c r="CO135" s="41"/>
      <c r="CP135" s="36">
        <f t="shared" si="967"/>
        <v>0</v>
      </c>
      <c r="CQ135" s="36"/>
      <c r="CR135" s="36">
        <f t="shared" si="968"/>
        <v>0</v>
      </c>
      <c r="CS135" s="36"/>
      <c r="CT135" s="36">
        <f t="shared" si="969"/>
        <v>0</v>
      </c>
      <c r="CU135" s="36"/>
      <c r="CV135" s="36">
        <f t="shared" si="970"/>
        <v>0</v>
      </c>
      <c r="CW135" s="36"/>
      <c r="CX135" s="36">
        <f t="shared" si="971"/>
        <v>0</v>
      </c>
      <c r="CY135" s="36"/>
      <c r="CZ135" s="36">
        <f t="shared" si="972"/>
        <v>0</v>
      </c>
      <c r="DA135" s="36"/>
      <c r="DB135" s="36">
        <f t="shared" si="973"/>
        <v>0</v>
      </c>
      <c r="DC135" s="36"/>
      <c r="DD135" s="36">
        <f t="shared" si="974"/>
        <v>0</v>
      </c>
      <c r="DE135" s="36"/>
      <c r="DF135" s="36">
        <f t="shared" si="975"/>
        <v>0</v>
      </c>
      <c r="DG135" s="36"/>
      <c r="DH135" s="36">
        <f t="shared" si="976"/>
        <v>0</v>
      </c>
      <c r="DI135" s="36"/>
      <c r="DJ135" s="36">
        <f t="shared" si="821"/>
        <v>0</v>
      </c>
      <c r="DK135" s="36"/>
      <c r="DL135" s="36">
        <f t="shared" si="539"/>
        <v>0</v>
      </c>
      <c r="DM135" s="36"/>
      <c r="DN135" s="36">
        <f>(DM135*$D135*$F135*$G135*$J135*DN$11)</f>
        <v>0</v>
      </c>
      <c r="DO135" s="36">
        <f t="shared" si="977"/>
        <v>50</v>
      </c>
      <c r="DP135" s="36">
        <f t="shared" si="977"/>
        <v>30943197.918611992</v>
      </c>
      <c r="DQ135" s="47">
        <f>(DO135*H135)</f>
        <v>57.499999999999993</v>
      </c>
      <c r="DR135" s="80">
        <f t="shared" si="542"/>
        <v>1.1499999999999999</v>
      </c>
    </row>
    <row r="136" spans="1:122" ht="60" customHeight="1" x14ac:dyDescent="0.25">
      <c r="A136" s="43">
        <v>1.2</v>
      </c>
      <c r="B136" s="44">
        <v>107</v>
      </c>
      <c r="C136" s="52" t="s">
        <v>261</v>
      </c>
      <c r="D136" s="53">
        <f t="shared" si="544"/>
        <v>19063</v>
      </c>
      <c r="E136" s="33">
        <v>18530</v>
      </c>
      <c r="F136" s="54">
        <v>7.4</v>
      </c>
      <c r="G136" s="35">
        <v>1.25</v>
      </c>
      <c r="H136" s="35">
        <v>1.25</v>
      </c>
      <c r="I136" s="32">
        <v>1.4</v>
      </c>
      <c r="J136" s="32">
        <v>1.68</v>
      </c>
      <c r="K136" s="32">
        <v>2.23</v>
      </c>
      <c r="L136" s="32">
        <v>2.57</v>
      </c>
      <c r="M136" s="36">
        <v>0</v>
      </c>
      <c r="N136" s="36">
        <f t="shared" si="769"/>
        <v>0</v>
      </c>
      <c r="O136" s="36">
        <v>0</v>
      </c>
      <c r="P136" s="36">
        <f t="shared" si="769"/>
        <v>0</v>
      </c>
      <c r="Q136" s="36">
        <v>0</v>
      </c>
      <c r="R136" s="36">
        <f t="shared" si="942"/>
        <v>0</v>
      </c>
      <c r="S136" s="36"/>
      <c r="T136" s="36">
        <f t="shared" si="943"/>
        <v>0</v>
      </c>
      <c r="U136" s="36">
        <v>0</v>
      </c>
      <c r="V136" s="36">
        <f t="shared" si="944"/>
        <v>0</v>
      </c>
      <c r="W136" s="36">
        <v>0</v>
      </c>
      <c r="X136" s="36">
        <f t="shared" si="945"/>
        <v>0</v>
      </c>
      <c r="Y136" s="36">
        <v>0</v>
      </c>
      <c r="Z136" s="36">
        <f t="shared" si="946"/>
        <v>0</v>
      </c>
      <c r="AA136" s="36">
        <v>0</v>
      </c>
      <c r="AB136" s="36">
        <f t="shared" si="947"/>
        <v>0</v>
      </c>
      <c r="AC136" s="36">
        <v>174</v>
      </c>
      <c r="AD136" s="36">
        <f t="shared" si="948"/>
        <v>52817586.71875</v>
      </c>
      <c r="AE136" s="36">
        <v>0</v>
      </c>
      <c r="AF136" s="36">
        <f t="shared" si="949"/>
        <v>0</v>
      </c>
      <c r="AG136" s="36">
        <v>0</v>
      </c>
      <c r="AH136" s="36">
        <f t="shared" si="950"/>
        <v>0</v>
      </c>
      <c r="AI136" s="36"/>
      <c r="AJ136" s="36">
        <f t="shared" si="951"/>
        <v>0</v>
      </c>
      <c r="AK136" s="39">
        <v>0</v>
      </c>
      <c r="AL136" s="36">
        <f t="shared" si="952"/>
        <v>0</v>
      </c>
      <c r="AM136" s="40">
        <v>9</v>
      </c>
      <c r="AN136" s="36">
        <f t="shared" si="785"/>
        <v>2682770.2775999997</v>
      </c>
      <c r="AO136" s="36">
        <v>0</v>
      </c>
      <c r="AP136" s="36">
        <f t="shared" si="786"/>
        <v>0</v>
      </c>
      <c r="AQ136" s="36">
        <v>54</v>
      </c>
      <c r="AR136" s="36">
        <f t="shared" si="787"/>
        <v>16096621.665599998</v>
      </c>
      <c r="AS136" s="36">
        <v>0</v>
      </c>
      <c r="AT136" s="36">
        <f t="shared" si="788"/>
        <v>0</v>
      </c>
      <c r="AU136" s="36"/>
      <c r="AV136" s="36">
        <f t="shared" si="953"/>
        <v>0</v>
      </c>
      <c r="AW136" s="36"/>
      <c r="AX136" s="36">
        <f t="shared" si="954"/>
        <v>0</v>
      </c>
      <c r="AY136" s="36">
        <v>0</v>
      </c>
      <c r="AZ136" s="36">
        <f t="shared" si="791"/>
        <v>0</v>
      </c>
      <c r="BA136" s="36">
        <v>0</v>
      </c>
      <c r="BB136" s="36">
        <f t="shared" si="955"/>
        <v>0</v>
      </c>
      <c r="BC136" s="36">
        <v>0</v>
      </c>
      <c r="BD136" s="36">
        <f t="shared" si="956"/>
        <v>0</v>
      </c>
      <c r="BE136" s="36"/>
      <c r="BF136" s="36">
        <f t="shared" si="957"/>
        <v>0</v>
      </c>
      <c r="BG136" s="36">
        <v>0</v>
      </c>
      <c r="BH136" s="36">
        <f t="shared" si="795"/>
        <v>0</v>
      </c>
      <c r="BI136" s="36">
        <v>0</v>
      </c>
      <c r="BJ136" s="36">
        <f t="shared" si="958"/>
        <v>0</v>
      </c>
      <c r="BK136" s="36">
        <v>0</v>
      </c>
      <c r="BL136" s="36">
        <f t="shared" si="959"/>
        <v>0</v>
      </c>
      <c r="BM136" s="46">
        <v>0</v>
      </c>
      <c r="BN136" s="36">
        <f t="shared" si="798"/>
        <v>0</v>
      </c>
      <c r="BO136" s="36">
        <v>0</v>
      </c>
      <c r="BP136" s="36">
        <f t="shared" si="799"/>
        <v>0</v>
      </c>
      <c r="BQ136" s="36">
        <v>0</v>
      </c>
      <c r="BR136" s="36">
        <f t="shared" si="960"/>
        <v>0</v>
      </c>
      <c r="BS136" s="36">
        <v>0</v>
      </c>
      <c r="BT136" s="36">
        <f t="shared" si="961"/>
        <v>0</v>
      </c>
      <c r="BU136" s="36">
        <v>0</v>
      </c>
      <c r="BV136" s="36">
        <f t="shared" si="802"/>
        <v>0</v>
      </c>
      <c r="BW136" s="36"/>
      <c r="BX136" s="36">
        <f t="shared" si="803"/>
        <v>0</v>
      </c>
      <c r="BY136" s="36">
        <v>0</v>
      </c>
      <c r="BZ136" s="36">
        <f t="shared" si="962"/>
        <v>0</v>
      </c>
      <c r="CA136" s="36">
        <v>0</v>
      </c>
      <c r="CB136" s="36">
        <f t="shared" si="805"/>
        <v>0</v>
      </c>
      <c r="CC136" s="36">
        <v>0</v>
      </c>
      <c r="CD136" s="36">
        <f t="shared" si="963"/>
        <v>0</v>
      </c>
      <c r="CE136" s="36"/>
      <c r="CF136" s="36">
        <f t="shared" si="964"/>
        <v>0</v>
      </c>
      <c r="CG136" s="36"/>
      <c r="CH136" s="36">
        <f t="shared" si="965"/>
        <v>0</v>
      </c>
      <c r="CI136" s="36"/>
      <c r="CJ136" s="36">
        <f t="shared" si="966"/>
        <v>0</v>
      </c>
      <c r="CK136" s="36"/>
      <c r="CL136" s="36">
        <f t="shared" si="810"/>
        <v>0</v>
      </c>
      <c r="CM136" s="36"/>
      <c r="CN136" s="36">
        <f t="shared" si="810"/>
        <v>0</v>
      </c>
      <c r="CO136" s="41"/>
      <c r="CP136" s="36">
        <f t="shared" si="967"/>
        <v>0</v>
      </c>
      <c r="CQ136" s="36"/>
      <c r="CR136" s="36">
        <f t="shared" si="968"/>
        <v>0</v>
      </c>
      <c r="CS136" s="36"/>
      <c r="CT136" s="36">
        <f t="shared" si="969"/>
        <v>0</v>
      </c>
      <c r="CU136" s="36"/>
      <c r="CV136" s="36">
        <f t="shared" si="970"/>
        <v>0</v>
      </c>
      <c r="CW136" s="36"/>
      <c r="CX136" s="36">
        <f t="shared" si="971"/>
        <v>0</v>
      </c>
      <c r="CY136" s="36"/>
      <c r="CZ136" s="36">
        <f t="shared" si="972"/>
        <v>0</v>
      </c>
      <c r="DA136" s="36"/>
      <c r="DB136" s="36">
        <f t="shared" si="973"/>
        <v>0</v>
      </c>
      <c r="DC136" s="36"/>
      <c r="DD136" s="36">
        <f t="shared" si="974"/>
        <v>0</v>
      </c>
      <c r="DE136" s="36"/>
      <c r="DF136" s="36">
        <f t="shared" si="975"/>
        <v>0</v>
      </c>
      <c r="DG136" s="36"/>
      <c r="DH136" s="36">
        <f t="shared" si="976"/>
        <v>0</v>
      </c>
      <c r="DI136" s="36"/>
      <c r="DJ136" s="36">
        <f t="shared" si="821"/>
        <v>0</v>
      </c>
      <c r="DK136" s="36"/>
      <c r="DL136" s="36">
        <f t="shared" si="539"/>
        <v>0</v>
      </c>
      <c r="DM136" s="36"/>
      <c r="DN136" s="36">
        <f t="shared" si="540"/>
        <v>0</v>
      </c>
      <c r="DO136" s="36">
        <f t="shared" si="977"/>
        <v>237</v>
      </c>
      <c r="DP136" s="36">
        <f t="shared" si="977"/>
        <v>71596978.661949992</v>
      </c>
      <c r="DQ136" s="47">
        <f t="shared" si="543"/>
        <v>296</v>
      </c>
      <c r="DR136" s="80">
        <f t="shared" si="542"/>
        <v>1.248945147679325</v>
      </c>
    </row>
    <row r="137" spans="1:122" ht="30" customHeight="1" x14ac:dyDescent="0.25">
      <c r="A137" s="43"/>
      <c r="B137" s="44">
        <v>108</v>
      </c>
      <c r="C137" s="31" t="s">
        <v>262</v>
      </c>
      <c r="D137" s="32">
        <f t="shared" si="544"/>
        <v>19063</v>
      </c>
      <c r="E137" s="33">
        <v>18530</v>
      </c>
      <c r="F137" s="45">
        <v>1.92</v>
      </c>
      <c r="G137" s="35">
        <v>1</v>
      </c>
      <c r="H137" s="35">
        <v>1</v>
      </c>
      <c r="I137" s="32">
        <v>1.4</v>
      </c>
      <c r="J137" s="32">
        <v>1.68</v>
      </c>
      <c r="K137" s="32">
        <v>2.23</v>
      </c>
      <c r="L137" s="32">
        <v>2.57</v>
      </c>
      <c r="M137" s="36">
        <v>0</v>
      </c>
      <c r="N137" s="36">
        <f t="shared" si="769"/>
        <v>0</v>
      </c>
      <c r="O137" s="36">
        <v>0</v>
      </c>
      <c r="P137" s="36">
        <f t="shared" si="769"/>
        <v>0</v>
      </c>
      <c r="Q137" s="36">
        <v>0</v>
      </c>
      <c r="R137" s="36">
        <f t="shared" si="942"/>
        <v>0</v>
      </c>
      <c r="S137" s="36"/>
      <c r="T137" s="36">
        <f t="shared" si="943"/>
        <v>0</v>
      </c>
      <c r="U137" s="36">
        <v>0</v>
      </c>
      <c r="V137" s="36">
        <f t="shared" si="944"/>
        <v>0</v>
      </c>
      <c r="W137" s="36">
        <v>0</v>
      </c>
      <c r="X137" s="36">
        <f t="shared" si="945"/>
        <v>0</v>
      </c>
      <c r="Y137" s="36">
        <v>0</v>
      </c>
      <c r="Z137" s="36">
        <f t="shared" si="946"/>
        <v>0</v>
      </c>
      <c r="AA137" s="36">
        <v>0</v>
      </c>
      <c r="AB137" s="36">
        <f t="shared" si="947"/>
        <v>0</v>
      </c>
      <c r="AC137" s="36">
        <v>240</v>
      </c>
      <c r="AD137" s="36">
        <f t="shared" si="948"/>
        <v>15121680</v>
      </c>
      <c r="AE137" s="36">
        <v>0</v>
      </c>
      <c r="AF137" s="36">
        <f t="shared" si="949"/>
        <v>0</v>
      </c>
      <c r="AG137" s="36">
        <v>0</v>
      </c>
      <c r="AH137" s="36">
        <f t="shared" si="950"/>
        <v>0</v>
      </c>
      <c r="AI137" s="36"/>
      <c r="AJ137" s="36">
        <f t="shared" si="951"/>
        <v>0</v>
      </c>
      <c r="AK137" s="39">
        <v>0</v>
      </c>
      <c r="AL137" s="36">
        <f t="shared" si="952"/>
        <v>0</v>
      </c>
      <c r="AM137" s="40">
        <v>21</v>
      </c>
      <c r="AN137" s="36">
        <f t="shared" si="785"/>
        <v>1299330.9020159999</v>
      </c>
      <c r="AO137" s="36">
        <v>0</v>
      </c>
      <c r="AP137" s="36">
        <f t="shared" si="786"/>
        <v>0</v>
      </c>
      <c r="AQ137" s="36">
        <v>18</v>
      </c>
      <c r="AR137" s="36">
        <f t="shared" si="787"/>
        <v>1113712.2017279998</v>
      </c>
      <c r="AS137" s="36">
        <v>0</v>
      </c>
      <c r="AT137" s="36">
        <f t="shared" si="788"/>
        <v>0</v>
      </c>
      <c r="AU137" s="36"/>
      <c r="AV137" s="36">
        <f t="shared" si="953"/>
        <v>0</v>
      </c>
      <c r="AW137" s="36"/>
      <c r="AX137" s="36">
        <f t="shared" si="954"/>
        <v>0</v>
      </c>
      <c r="AY137" s="36">
        <v>0</v>
      </c>
      <c r="AZ137" s="36">
        <f t="shared" si="791"/>
        <v>0</v>
      </c>
      <c r="BA137" s="36">
        <v>0</v>
      </c>
      <c r="BB137" s="36">
        <f t="shared" si="955"/>
        <v>0</v>
      </c>
      <c r="BC137" s="36">
        <v>0</v>
      </c>
      <c r="BD137" s="36">
        <f t="shared" si="956"/>
        <v>0</v>
      </c>
      <c r="BE137" s="36">
        <v>0</v>
      </c>
      <c r="BF137" s="36">
        <f t="shared" si="957"/>
        <v>0</v>
      </c>
      <c r="BG137" s="36">
        <v>0</v>
      </c>
      <c r="BH137" s="36">
        <f t="shared" si="795"/>
        <v>0</v>
      </c>
      <c r="BI137" s="36">
        <v>0</v>
      </c>
      <c r="BJ137" s="36">
        <f t="shared" si="958"/>
        <v>0</v>
      </c>
      <c r="BK137" s="36">
        <v>0</v>
      </c>
      <c r="BL137" s="36">
        <f t="shared" si="959"/>
        <v>0</v>
      </c>
      <c r="BM137" s="46">
        <v>0</v>
      </c>
      <c r="BN137" s="36">
        <f t="shared" si="798"/>
        <v>0</v>
      </c>
      <c r="BO137" s="36">
        <v>186</v>
      </c>
      <c r="BP137" s="36">
        <f t="shared" si="799"/>
        <v>12713098.809599997</v>
      </c>
      <c r="BQ137" s="36">
        <v>4</v>
      </c>
      <c r="BR137" s="36">
        <f t="shared" si="960"/>
        <v>183476.38399999996</v>
      </c>
      <c r="BS137" s="36">
        <v>0</v>
      </c>
      <c r="BT137" s="36">
        <f t="shared" si="961"/>
        <v>0</v>
      </c>
      <c r="BU137" s="36">
        <v>0</v>
      </c>
      <c r="BV137" s="36">
        <f t="shared" si="802"/>
        <v>0</v>
      </c>
      <c r="BW137" s="36"/>
      <c r="BX137" s="36">
        <f t="shared" si="803"/>
        <v>0</v>
      </c>
      <c r="BY137" s="36">
        <v>0</v>
      </c>
      <c r="BZ137" s="36">
        <f t="shared" si="962"/>
        <v>0</v>
      </c>
      <c r="CA137" s="36">
        <v>0</v>
      </c>
      <c r="CB137" s="36">
        <f t="shared" si="805"/>
        <v>0</v>
      </c>
      <c r="CC137" s="36">
        <v>0</v>
      </c>
      <c r="CD137" s="36">
        <f t="shared" si="963"/>
        <v>0</v>
      </c>
      <c r="CE137" s="36"/>
      <c r="CF137" s="36">
        <f t="shared" si="964"/>
        <v>0</v>
      </c>
      <c r="CG137" s="36"/>
      <c r="CH137" s="36">
        <f t="shared" si="965"/>
        <v>0</v>
      </c>
      <c r="CI137" s="36">
        <v>3</v>
      </c>
      <c r="CJ137" s="36">
        <f t="shared" si="966"/>
        <v>150460.71599999999</v>
      </c>
      <c r="CK137" s="36"/>
      <c r="CL137" s="36">
        <f t="shared" si="810"/>
        <v>0</v>
      </c>
      <c r="CM137" s="36">
        <v>6</v>
      </c>
      <c r="CN137" s="36">
        <f t="shared" si="810"/>
        <v>423052.73740799993</v>
      </c>
      <c r="CO137" s="41"/>
      <c r="CP137" s="36">
        <f t="shared" si="967"/>
        <v>0</v>
      </c>
      <c r="CQ137" s="36">
        <v>1</v>
      </c>
      <c r="CR137" s="36">
        <f t="shared" si="968"/>
        <v>68916.312191999983</v>
      </c>
      <c r="CS137" s="36"/>
      <c r="CT137" s="36">
        <f t="shared" si="969"/>
        <v>0</v>
      </c>
      <c r="CU137" s="36">
        <v>11</v>
      </c>
      <c r="CV137" s="36">
        <f t="shared" si="970"/>
        <v>759488.57107199985</v>
      </c>
      <c r="CW137" s="36"/>
      <c r="CX137" s="36">
        <f t="shared" si="971"/>
        <v>0</v>
      </c>
      <c r="CY137" s="36">
        <v>11</v>
      </c>
      <c r="CZ137" s="36">
        <f t="shared" si="972"/>
        <v>759488.57107199985</v>
      </c>
      <c r="DA137" s="36">
        <v>1</v>
      </c>
      <c r="DB137" s="36">
        <f t="shared" si="973"/>
        <v>56958.327999999987</v>
      </c>
      <c r="DC137" s="36"/>
      <c r="DD137" s="36">
        <f t="shared" si="974"/>
        <v>0</v>
      </c>
      <c r="DE137" s="36"/>
      <c r="DF137" s="36">
        <f t="shared" si="975"/>
        <v>0</v>
      </c>
      <c r="DG137" s="36"/>
      <c r="DH137" s="36">
        <f t="shared" si="976"/>
        <v>0</v>
      </c>
      <c r="DI137" s="36"/>
      <c r="DJ137" s="36">
        <f t="shared" si="821"/>
        <v>0</v>
      </c>
      <c r="DK137" s="36"/>
      <c r="DL137" s="36">
        <f t="shared" si="539"/>
        <v>0</v>
      </c>
      <c r="DM137" s="36"/>
      <c r="DN137" s="36">
        <f t="shared" si="540"/>
        <v>0</v>
      </c>
      <c r="DO137" s="36">
        <f t="shared" si="977"/>
        <v>502</v>
      </c>
      <c r="DP137" s="36">
        <f t="shared" si="977"/>
        <v>32649663.533087999</v>
      </c>
      <c r="DQ137" s="47">
        <f t="shared" si="543"/>
        <v>502</v>
      </c>
      <c r="DR137" s="80">
        <f t="shared" si="542"/>
        <v>1</v>
      </c>
    </row>
    <row r="138" spans="1:122" ht="30" customHeight="1" x14ac:dyDescent="0.25">
      <c r="A138" s="43"/>
      <c r="B138" s="44">
        <v>109</v>
      </c>
      <c r="C138" s="31" t="s">
        <v>263</v>
      </c>
      <c r="D138" s="32">
        <f t="shared" si="544"/>
        <v>19063</v>
      </c>
      <c r="E138" s="33">
        <v>18530</v>
      </c>
      <c r="F138" s="45">
        <v>1.39</v>
      </c>
      <c r="G138" s="35">
        <v>1</v>
      </c>
      <c r="H138" s="35">
        <v>1</v>
      </c>
      <c r="I138" s="32">
        <v>1.4</v>
      </c>
      <c r="J138" s="32">
        <v>1.68</v>
      </c>
      <c r="K138" s="32">
        <v>2.23</v>
      </c>
      <c r="L138" s="32">
        <v>2.57</v>
      </c>
      <c r="M138" s="36">
        <v>0</v>
      </c>
      <c r="N138" s="36">
        <f t="shared" si="769"/>
        <v>0</v>
      </c>
      <c r="O138" s="36">
        <v>0</v>
      </c>
      <c r="P138" s="36">
        <f t="shared" si="769"/>
        <v>0</v>
      </c>
      <c r="Q138" s="36">
        <v>0</v>
      </c>
      <c r="R138" s="36">
        <f t="shared" si="942"/>
        <v>0</v>
      </c>
      <c r="S138" s="36"/>
      <c r="T138" s="36">
        <f t="shared" si="943"/>
        <v>0</v>
      </c>
      <c r="U138" s="36">
        <v>0</v>
      </c>
      <c r="V138" s="36">
        <f t="shared" si="944"/>
        <v>0</v>
      </c>
      <c r="W138" s="36">
        <v>0</v>
      </c>
      <c r="X138" s="36">
        <f t="shared" si="945"/>
        <v>0</v>
      </c>
      <c r="Y138" s="36">
        <v>0</v>
      </c>
      <c r="Z138" s="36">
        <f t="shared" si="946"/>
        <v>0</v>
      </c>
      <c r="AA138" s="36">
        <v>0</v>
      </c>
      <c r="AB138" s="36">
        <f t="shared" si="947"/>
        <v>0</v>
      </c>
      <c r="AC138" s="36">
        <v>355</v>
      </c>
      <c r="AD138" s="36">
        <f t="shared" si="948"/>
        <v>16193127.161458328</v>
      </c>
      <c r="AE138" s="36">
        <v>0</v>
      </c>
      <c r="AF138" s="36">
        <f t="shared" si="949"/>
        <v>0</v>
      </c>
      <c r="AG138" s="36">
        <v>0</v>
      </c>
      <c r="AH138" s="36">
        <f t="shared" si="950"/>
        <v>0</v>
      </c>
      <c r="AI138" s="36"/>
      <c r="AJ138" s="36">
        <f t="shared" si="951"/>
        <v>0</v>
      </c>
      <c r="AK138" s="39">
        <v>0</v>
      </c>
      <c r="AL138" s="36">
        <f t="shared" si="952"/>
        <v>0</v>
      </c>
      <c r="AM138" s="40">
        <v>3</v>
      </c>
      <c r="AN138" s="36">
        <f t="shared" si="785"/>
        <v>134380.20489599998</v>
      </c>
      <c r="AO138" s="36">
        <v>0</v>
      </c>
      <c r="AP138" s="36">
        <f t="shared" si="786"/>
        <v>0</v>
      </c>
      <c r="AQ138" s="36">
        <v>5</v>
      </c>
      <c r="AR138" s="36">
        <f t="shared" si="787"/>
        <v>223967.00815999997</v>
      </c>
      <c r="AS138" s="36">
        <v>0</v>
      </c>
      <c r="AT138" s="36">
        <f t="shared" si="788"/>
        <v>0</v>
      </c>
      <c r="AU138" s="36"/>
      <c r="AV138" s="36">
        <f t="shared" si="953"/>
        <v>0</v>
      </c>
      <c r="AW138" s="36"/>
      <c r="AX138" s="36">
        <f t="shared" si="954"/>
        <v>0</v>
      </c>
      <c r="AY138" s="36">
        <v>0</v>
      </c>
      <c r="AZ138" s="36">
        <f t="shared" si="791"/>
        <v>0</v>
      </c>
      <c r="BA138" s="36">
        <v>0</v>
      </c>
      <c r="BB138" s="36">
        <f t="shared" si="955"/>
        <v>0</v>
      </c>
      <c r="BC138" s="36">
        <v>0</v>
      </c>
      <c r="BD138" s="36">
        <f t="shared" si="956"/>
        <v>0</v>
      </c>
      <c r="BE138" s="36">
        <v>0</v>
      </c>
      <c r="BF138" s="36">
        <f t="shared" si="957"/>
        <v>0</v>
      </c>
      <c r="BG138" s="36">
        <v>0</v>
      </c>
      <c r="BH138" s="36">
        <f t="shared" si="795"/>
        <v>0</v>
      </c>
      <c r="BI138" s="36">
        <v>2</v>
      </c>
      <c r="BJ138" s="36">
        <f t="shared" si="958"/>
        <v>78024.709454999989</v>
      </c>
      <c r="BK138" s="36">
        <v>0</v>
      </c>
      <c r="BL138" s="36">
        <f t="shared" si="959"/>
        <v>0</v>
      </c>
      <c r="BM138" s="46">
        <v>0</v>
      </c>
      <c r="BN138" s="36">
        <f t="shared" si="798"/>
        <v>0</v>
      </c>
      <c r="BO138" s="36">
        <v>294</v>
      </c>
      <c r="BP138" s="36">
        <f t="shared" si="799"/>
        <v>14547868.950299997</v>
      </c>
      <c r="BQ138" s="36">
        <v>14</v>
      </c>
      <c r="BR138" s="36">
        <f t="shared" si="960"/>
        <v>464902.40008333331</v>
      </c>
      <c r="BS138" s="36">
        <v>0</v>
      </c>
      <c r="BT138" s="36">
        <f t="shared" si="961"/>
        <v>0</v>
      </c>
      <c r="BU138" s="36">
        <v>0</v>
      </c>
      <c r="BV138" s="36">
        <f t="shared" si="802"/>
        <v>0</v>
      </c>
      <c r="BW138" s="36"/>
      <c r="BX138" s="36">
        <f t="shared" si="803"/>
        <v>0</v>
      </c>
      <c r="BY138" s="36">
        <v>0</v>
      </c>
      <c r="BZ138" s="36">
        <f t="shared" si="962"/>
        <v>0</v>
      </c>
      <c r="CA138" s="36">
        <v>0</v>
      </c>
      <c r="CB138" s="36">
        <f t="shared" si="805"/>
        <v>0</v>
      </c>
      <c r="CC138" s="36">
        <v>0</v>
      </c>
      <c r="CD138" s="36">
        <f t="shared" si="963"/>
        <v>0</v>
      </c>
      <c r="CE138" s="36"/>
      <c r="CF138" s="36">
        <f t="shared" si="964"/>
        <v>0</v>
      </c>
      <c r="CG138" s="36"/>
      <c r="CH138" s="36">
        <f t="shared" si="965"/>
        <v>0</v>
      </c>
      <c r="CI138" s="36"/>
      <c r="CJ138" s="36">
        <f t="shared" si="966"/>
        <v>0</v>
      </c>
      <c r="CK138" s="36">
        <v>5</v>
      </c>
      <c r="CL138" s="36">
        <f t="shared" si="810"/>
        <v>222019.43676499999</v>
      </c>
      <c r="CM138" s="36">
        <v>9</v>
      </c>
      <c r="CN138" s="36">
        <f t="shared" si="810"/>
        <v>459408.83202899998</v>
      </c>
      <c r="CO138" s="41">
        <v>2</v>
      </c>
      <c r="CP138" s="36">
        <f t="shared" si="967"/>
        <v>82470.912416666644</v>
      </c>
      <c r="CQ138" s="36">
        <v>5</v>
      </c>
      <c r="CR138" s="36">
        <f t="shared" si="968"/>
        <v>249462.69256999998</v>
      </c>
      <c r="CS138" s="36"/>
      <c r="CT138" s="36">
        <f t="shared" si="969"/>
        <v>0</v>
      </c>
      <c r="CU138" s="36">
        <v>25</v>
      </c>
      <c r="CV138" s="36">
        <f t="shared" si="970"/>
        <v>1249632.0002250001</v>
      </c>
      <c r="CW138" s="36"/>
      <c r="CX138" s="36">
        <f t="shared" si="971"/>
        <v>0</v>
      </c>
      <c r="CY138" s="36">
        <v>1</v>
      </c>
      <c r="CZ138" s="36">
        <f t="shared" si="972"/>
        <v>49985.280008999987</v>
      </c>
      <c r="DA138" s="36">
        <v>17</v>
      </c>
      <c r="DB138" s="36">
        <f t="shared" si="973"/>
        <v>701002.75554166653</v>
      </c>
      <c r="DC138" s="36">
        <v>16</v>
      </c>
      <c r="DD138" s="36">
        <f t="shared" si="974"/>
        <v>679369.12381333322</v>
      </c>
      <c r="DE138" s="36"/>
      <c r="DF138" s="36">
        <f t="shared" si="975"/>
        <v>0</v>
      </c>
      <c r="DG138" s="36"/>
      <c r="DH138" s="36">
        <f t="shared" si="976"/>
        <v>0</v>
      </c>
      <c r="DI138" s="36"/>
      <c r="DJ138" s="36">
        <f t="shared" si="821"/>
        <v>0</v>
      </c>
      <c r="DK138" s="36"/>
      <c r="DL138" s="36">
        <f t="shared" si="539"/>
        <v>0</v>
      </c>
      <c r="DM138" s="36"/>
      <c r="DN138" s="36">
        <f t="shared" si="540"/>
        <v>0</v>
      </c>
      <c r="DO138" s="36">
        <f t="shared" si="977"/>
        <v>753</v>
      </c>
      <c r="DP138" s="36">
        <f t="shared" si="977"/>
        <v>35335621.467722327</v>
      </c>
      <c r="DQ138" s="47">
        <f t="shared" si="543"/>
        <v>753</v>
      </c>
      <c r="DR138" s="80">
        <f t="shared" si="542"/>
        <v>1</v>
      </c>
    </row>
    <row r="139" spans="1:122" ht="30" customHeight="1" x14ac:dyDescent="0.25">
      <c r="A139" s="43"/>
      <c r="B139" s="44">
        <v>110</v>
      </c>
      <c r="C139" s="31" t="s">
        <v>264</v>
      </c>
      <c r="D139" s="32">
        <f t="shared" si="544"/>
        <v>19063</v>
      </c>
      <c r="E139" s="33">
        <v>18530</v>
      </c>
      <c r="F139" s="45">
        <v>1.89</v>
      </c>
      <c r="G139" s="35">
        <v>1</v>
      </c>
      <c r="H139" s="35">
        <v>1</v>
      </c>
      <c r="I139" s="32">
        <v>1.4</v>
      </c>
      <c r="J139" s="32">
        <v>1.68</v>
      </c>
      <c r="K139" s="32">
        <v>2.23</v>
      </c>
      <c r="L139" s="32">
        <v>2.57</v>
      </c>
      <c r="M139" s="36">
        <v>0</v>
      </c>
      <c r="N139" s="36">
        <f t="shared" si="769"/>
        <v>0</v>
      </c>
      <c r="O139" s="36">
        <v>0</v>
      </c>
      <c r="P139" s="36">
        <f t="shared" si="769"/>
        <v>0</v>
      </c>
      <c r="Q139" s="36"/>
      <c r="R139" s="36">
        <f t="shared" si="942"/>
        <v>0</v>
      </c>
      <c r="S139" s="36"/>
      <c r="T139" s="36">
        <f t="shared" si="943"/>
        <v>0</v>
      </c>
      <c r="U139" s="36"/>
      <c r="V139" s="36">
        <f t="shared" si="944"/>
        <v>0</v>
      </c>
      <c r="W139" s="36">
        <v>0</v>
      </c>
      <c r="X139" s="36">
        <f t="shared" si="945"/>
        <v>0</v>
      </c>
      <c r="Y139" s="36"/>
      <c r="Z139" s="36">
        <f t="shared" si="946"/>
        <v>0</v>
      </c>
      <c r="AA139" s="36"/>
      <c r="AB139" s="36">
        <f t="shared" si="947"/>
        <v>0</v>
      </c>
      <c r="AC139" s="36">
        <v>200</v>
      </c>
      <c r="AD139" s="36">
        <f t="shared" si="948"/>
        <v>12404503.125</v>
      </c>
      <c r="AE139" s="36">
        <v>0</v>
      </c>
      <c r="AF139" s="36">
        <f t="shared" si="949"/>
        <v>0</v>
      </c>
      <c r="AG139" s="36"/>
      <c r="AH139" s="36">
        <f t="shared" si="950"/>
        <v>0</v>
      </c>
      <c r="AI139" s="36"/>
      <c r="AJ139" s="36">
        <f t="shared" si="951"/>
        <v>0</v>
      </c>
      <c r="AK139" s="39">
        <v>0</v>
      </c>
      <c r="AL139" s="36">
        <f t="shared" si="952"/>
        <v>0</v>
      </c>
      <c r="AM139" s="40">
        <v>14</v>
      </c>
      <c r="AN139" s="36">
        <f t="shared" si="785"/>
        <v>852685.90444800002</v>
      </c>
      <c r="AO139" s="36"/>
      <c r="AP139" s="36">
        <f t="shared" si="786"/>
        <v>0</v>
      </c>
      <c r="AQ139" s="36"/>
      <c r="AR139" s="36">
        <f t="shared" si="787"/>
        <v>0</v>
      </c>
      <c r="AS139" s="36"/>
      <c r="AT139" s="36">
        <f t="shared" si="788"/>
        <v>0</v>
      </c>
      <c r="AU139" s="36"/>
      <c r="AV139" s="36">
        <f t="shared" si="953"/>
        <v>0</v>
      </c>
      <c r="AW139" s="36"/>
      <c r="AX139" s="36">
        <f t="shared" si="954"/>
        <v>0</v>
      </c>
      <c r="AY139" s="36"/>
      <c r="AZ139" s="36">
        <f t="shared" si="791"/>
        <v>0</v>
      </c>
      <c r="BA139" s="36"/>
      <c r="BB139" s="36">
        <f t="shared" si="955"/>
        <v>0</v>
      </c>
      <c r="BC139" s="36"/>
      <c r="BD139" s="36">
        <f t="shared" si="956"/>
        <v>0</v>
      </c>
      <c r="BE139" s="36"/>
      <c r="BF139" s="36">
        <f t="shared" si="957"/>
        <v>0</v>
      </c>
      <c r="BG139" s="36"/>
      <c r="BH139" s="36">
        <f t="shared" si="795"/>
        <v>0</v>
      </c>
      <c r="BI139" s="36">
        <v>0</v>
      </c>
      <c r="BJ139" s="36">
        <f t="shared" si="958"/>
        <v>0</v>
      </c>
      <c r="BK139" s="36"/>
      <c r="BL139" s="36">
        <f t="shared" si="959"/>
        <v>0</v>
      </c>
      <c r="BM139" s="46"/>
      <c r="BN139" s="36">
        <f t="shared" si="798"/>
        <v>0</v>
      </c>
      <c r="BO139" s="36">
        <v>72</v>
      </c>
      <c r="BP139" s="36">
        <f t="shared" si="799"/>
        <v>4844305.7963999994</v>
      </c>
      <c r="BQ139" s="36">
        <v>0</v>
      </c>
      <c r="BR139" s="36">
        <f t="shared" si="960"/>
        <v>0</v>
      </c>
      <c r="BS139" s="36"/>
      <c r="BT139" s="36">
        <f t="shared" si="961"/>
        <v>0</v>
      </c>
      <c r="BU139" s="36"/>
      <c r="BV139" s="36">
        <f t="shared" si="802"/>
        <v>0</v>
      </c>
      <c r="BW139" s="36"/>
      <c r="BX139" s="36">
        <f t="shared" si="803"/>
        <v>0</v>
      </c>
      <c r="BY139" s="36"/>
      <c r="BZ139" s="36">
        <f t="shared" si="962"/>
        <v>0</v>
      </c>
      <c r="CA139" s="36"/>
      <c r="CB139" s="36">
        <f t="shared" si="805"/>
        <v>0</v>
      </c>
      <c r="CC139" s="36"/>
      <c r="CD139" s="36">
        <f t="shared" si="963"/>
        <v>0</v>
      </c>
      <c r="CE139" s="36"/>
      <c r="CF139" s="36">
        <f t="shared" si="964"/>
        <v>0</v>
      </c>
      <c r="CG139" s="36"/>
      <c r="CH139" s="36">
        <f t="shared" si="965"/>
        <v>0</v>
      </c>
      <c r="CI139" s="36"/>
      <c r="CJ139" s="36">
        <f t="shared" si="966"/>
        <v>0</v>
      </c>
      <c r="CK139" s="36"/>
      <c r="CL139" s="36">
        <f t="shared" si="810"/>
        <v>0</v>
      </c>
      <c r="CM139" s="36"/>
      <c r="CN139" s="36">
        <f t="shared" si="810"/>
        <v>0</v>
      </c>
      <c r="CO139" s="41"/>
      <c r="CP139" s="36">
        <f t="shared" si="967"/>
        <v>0</v>
      </c>
      <c r="CQ139" s="36"/>
      <c r="CR139" s="36">
        <f t="shared" si="968"/>
        <v>0</v>
      </c>
      <c r="CS139" s="36"/>
      <c r="CT139" s="36">
        <f t="shared" si="969"/>
        <v>0</v>
      </c>
      <c r="CU139" s="36"/>
      <c r="CV139" s="36">
        <f t="shared" si="970"/>
        <v>0</v>
      </c>
      <c r="CW139" s="36"/>
      <c r="CX139" s="36">
        <f t="shared" si="971"/>
        <v>0</v>
      </c>
      <c r="CY139" s="36"/>
      <c r="CZ139" s="36">
        <f t="shared" si="972"/>
        <v>0</v>
      </c>
      <c r="DA139" s="36"/>
      <c r="DB139" s="36">
        <f t="shared" si="973"/>
        <v>0</v>
      </c>
      <c r="DC139" s="36"/>
      <c r="DD139" s="36">
        <f t="shared" si="974"/>
        <v>0</v>
      </c>
      <c r="DE139" s="36"/>
      <c r="DF139" s="36">
        <f t="shared" si="975"/>
        <v>0</v>
      </c>
      <c r="DG139" s="36"/>
      <c r="DH139" s="36">
        <f t="shared" si="976"/>
        <v>0</v>
      </c>
      <c r="DI139" s="36"/>
      <c r="DJ139" s="36">
        <f t="shared" si="821"/>
        <v>0</v>
      </c>
      <c r="DK139" s="36"/>
      <c r="DL139" s="36">
        <f t="shared" si="539"/>
        <v>0</v>
      </c>
      <c r="DM139" s="36"/>
      <c r="DN139" s="36">
        <f t="shared" si="540"/>
        <v>0</v>
      </c>
      <c r="DO139" s="36">
        <f t="shared" si="977"/>
        <v>286</v>
      </c>
      <c r="DP139" s="36">
        <f t="shared" si="977"/>
        <v>18101494.825847998</v>
      </c>
      <c r="DQ139" s="47">
        <f t="shared" si="543"/>
        <v>286</v>
      </c>
      <c r="DR139" s="80">
        <f t="shared" si="542"/>
        <v>1</v>
      </c>
    </row>
    <row r="140" spans="1:122" ht="30" customHeight="1" x14ac:dyDescent="0.25">
      <c r="A140" s="43"/>
      <c r="B140" s="44">
        <v>111</v>
      </c>
      <c r="C140" s="31" t="s">
        <v>265</v>
      </c>
      <c r="D140" s="32">
        <f t="shared" si="544"/>
        <v>19063</v>
      </c>
      <c r="E140" s="33">
        <v>18530</v>
      </c>
      <c r="F140" s="45">
        <v>2.56</v>
      </c>
      <c r="G140" s="35">
        <v>1</v>
      </c>
      <c r="H140" s="35">
        <v>1</v>
      </c>
      <c r="I140" s="32">
        <v>1.4</v>
      </c>
      <c r="J140" s="32">
        <v>1.68</v>
      </c>
      <c r="K140" s="32">
        <v>2.23</v>
      </c>
      <c r="L140" s="32">
        <v>2.57</v>
      </c>
      <c r="M140" s="36">
        <v>0</v>
      </c>
      <c r="N140" s="36">
        <f t="shared" si="769"/>
        <v>0</v>
      </c>
      <c r="O140" s="36">
        <v>0</v>
      </c>
      <c r="P140" s="36">
        <f t="shared" si="769"/>
        <v>0</v>
      </c>
      <c r="Q140" s="36"/>
      <c r="R140" s="36">
        <f t="shared" si="942"/>
        <v>0</v>
      </c>
      <c r="S140" s="36"/>
      <c r="T140" s="36">
        <f t="shared" si="943"/>
        <v>0</v>
      </c>
      <c r="U140" s="36"/>
      <c r="V140" s="36">
        <f t="shared" si="944"/>
        <v>0</v>
      </c>
      <c r="W140" s="36">
        <v>0</v>
      </c>
      <c r="X140" s="36">
        <f t="shared" si="945"/>
        <v>0</v>
      </c>
      <c r="Y140" s="36"/>
      <c r="Z140" s="36">
        <f t="shared" si="946"/>
        <v>0</v>
      </c>
      <c r="AA140" s="36"/>
      <c r="AB140" s="36">
        <f t="shared" si="947"/>
        <v>0</v>
      </c>
      <c r="AC140" s="36">
        <v>10</v>
      </c>
      <c r="AD140" s="36">
        <f t="shared" si="948"/>
        <v>840093.33333333326</v>
      </c>
      <c r="AE140" s="36">
        <v>6</v>
      </c>
      <c r="AF140" s="36">
        <f t="shared" si="949"/>
        <v>428196.87680000003</v>
      </c>
      <c r="AG140" s="36"/>
      <c r="AH140" s="36">
        <f t="shared" si="950"/>
        <v>0</v>
      </c>
      <c r="AI140" s="36"/>
      <c r="AJ140" s="36">
        <f t="shared" si="951"/>
        <v>0</v>
      </c>
      <c r="AK140" s="39">
        <v>0</v>
      </c>
      <c r="AL140" s="36">
        <f t="shared" si="952"/>
        <v>0</v>
      </c>
      <c r="AM140" s="40">
        <v>15</v>
      </c>
      <c r="AN140" s="36">
        <f t="shared" si="785"/>
        <v>1237458.00192</v>
      </c>
      <c r="AO140" s="36"/>
      <c r="AP140" s="36">
        <f t="shared" si="786"/>
        <v>0</v>
      </c>
      <c r="AQ140" s="36">
        <v>8</v>
      </c>
      <c r="AR140" s="36">
        <f t="shared" si="787"/>
        <v>659977.60102399997</v>
      </c>
      <c r="AS140" s="36"/>
      <c r="AT140" s="36">
        <f t="shared" si="788"/>
        <v>0</v>
      </c>
      <c r="AU140" s="36"/>
      <c r="AV140" s="36">
        <f t="shared" si="953"/>
        <v>0</v>
      </c>
      <c r="AW140" s="36"/>
      <c r="AX140" s="36">
        <f t="shared" si="954"/>
        <v>0</v>
      </c>
      <c r="AY140" s="36"/>
      <c r="AZ140" s="36">
        <f t="shared" si="791"/>
        <v>0</v>
      </c>
      <c r="BA140" s="36"/>
      <c r="BB140" s="36">
        <f t="shared" si="955"/>
        <v>0</v>
      </c>
      <c r="BC140" s="36"/>
      <c r="BD140" s="36">
        <f t="shared" si="956"/>
        <v>0</v>
      </c>
      <c r="BE140" s="36"/>
      <c r="BF140" s="36">
        <f t="shared" si="957"/>
        <v>0</v>
      </c>
      <c r="BG140" s="36"/>
      <c r="BH140" s="36">
        <f t="shared" si="795"/>
        <v>0</v>
      </c>
      <c r="BI140" s="36">
        <v>0</v>
      </c>
      <c r="BJ140" s="36">
        <f t="shared" si="958"/>
        <v>0</v>
      </c>
      <c r="BK140" s="36"/>
      <c r="BL140" s="36">
        <f t="shared" si="959"/>
        <v>0</v>
      </c>
      <c r="BM140" s="46"/>
      <c r="BN140" s="36">
        <f t="shared" si="798"/>
        <v>0</v>
      </c>
      <c r="BO140" s="36">
        <v>9</v>
      </c>
      <c r="BP140" s="36">
        <f t="shared" si="799"/>
        <v>820199.92319999984</v>
      </c>
      <c r="BQ140" s="36">
        <v>2</v>
      </c>
      <c r="BR140" s="36">
        <f t="shared" si="960"/>
        <v>122317.58933333332</v>
      </c>
      <c r="BS140" s="36"/>
      <c r="BT140" s="36">
        <f t="shared" si="961"/>
        <v>0</v>
      </c>
      <c r="BU140" s="36"/>
      <c r="BV140" s="36">
        <f t="shared" si="802"/>
        <v>0</v>
      </c>
      <c r="BW140" s="36"/>
      <c r="BX140" s="36">
        <f t="shared" si="803"/>
        <v>0</v>
      </c>
      <c r="BY140" s="36"/>
      <c r="BZ140" s="36">
        <f t="shared" si="962"/>
        <v>0</v>
      </c>
      <c r="CA140" s="36"/>
      <c r="CB140" s="36">
        <f t="shared" si="805"/>
        <v>0</v>
      </c>
      <c r="CC140" s="36"/>
      <c r="CD140" s="36">
        <f t="shared" si="963"/>
        <v>0</v>
      </c>
      <c r="CE140" s="36"/>
      <c r="CF140" s="36">
        <f t="shared" si="964"/>
        <v>0</v>
      </c>
      <c r="CG140" s="36"/>
      <c r="CH140" s="36">
        <f t="shared" si="965"/>
        <v>0</v>
      </c>
      <c r="CI140" s="36">
        <v>6</v>
      </c>
      <c r="CJ140" s="36">
        <f t="shared" si="966"/>
        <v>401228.576</v>
      </c>
      <c r="CK140" s="36">
        <v>5</v>
      </c>
      <c r="CL140" s="36">
        <f t="shared" si="810"/>
        <v>408899.10656000004</v>
      </c>
      <c r="CM140" s="36">
        <v>1</v>
      </c>
      <c r="CN140" s="36">
        <f t="shared" si="810"/>
        <v>94011.719423999981</v>
      </c>
      <c r="CO140" s="41">
        <v>4</v>
      </c>
      <c r="CP140" s="36">
        <f t="shared" si="967"/>
        <v>303777.74933333328</v>
      </c>
      <c r="CQ140" s="36"/>
      <c r="CR140" s="36">
        <f t="shared" si="968"/>
        <v>0</v>
      </c>
      <c r="CS140" s="36"/>
      <c r="CT140" s="36">
        <f t="shared" si="969"/>
        <v>0</v>
      </c>
      <c r="CU140" s="36"/>
      <c r="CV140" s="36">
        <f t="shared" si="970"/>
        <v>0</v>
      </c>
      <c r="CW140" s="36"/>
      <c r="CX140" s="36">
        <f t="shared" si="971"/>
        <v>0</v>
      </c>
      <c r="CY140" s="36">
        <v>4</v>
      </c>
      <c r="CZ140" s="36">
        <f t="shared" si="972"/>
        <v>368236.88294399995</v>
      </c>
      <c r="DA140" s="36">
        <v>1</v>
      </c>
      <c r="DB140" s="36">
        <f t="shared" si="973"/>
        <v>75944.437333333321</v>
      </c>
      <c r="DC140" s="36"/>
      <c r="DD140" s="36">
        <f t="shared" si="974"/>
        <v>0</v>
      </c>
      <c r="DE140" s="36"/>
      <c r="DF140" s="36">
        <f t="shared" si="975"/>
        <v>0</v>
      </c>
      <c r="DG140" s="36"/>
      <c r="DH140" s="36">
        <f t="shared" si="976"/>
        <v>0</v>
      </c>
      <c r="DI140" s="36"/>
      <c r="DJ140" s="36">
        <f t="shared" si="821"/>
        <v>0</v>
      </c>
      <c r="DK140" s="36"/>
      <c r="DL140" s="36">
        <f t="shared" si="539"/>
        <v>0</v>
      </c>
      <c r="DM140" s="36"/>
      <c r="DN140" s="36">
        <f t="shared" si="540"/>
        <v>0</v>
      </c>
      <c r="DO140" s="36">
        <f t="shared" si="977"/>
        <v>71</v>
      </c>
      <c r="DP140" s="36">
        <f t="shared" si="977"/>
        <v>5760341.7972053336</v>
      </c>
      <c r="DQ140" s="47">
        <f t="shared" si="543"/>
        <v>71</v>
      </c>
      <c r="DR140" s="80">
        <f t="shared" si="542"/>
        <v>1</v>
      </c>
    </row>
    <row r="141" spans="1:122" ht="16.5" customHeight="1" x14ac:dyDescent="0.25">
      <c r="A141" s="43">
        <v>18</v>
      </c>
      <c r="B141" s="67"/>
      <c r="C141" s="67" t="s">
        <v>266</v>
      </c>
      <c r="D141" s="32">
        <f t="shared" si="544"/>
        <v>19063</v>
      </c>
      <c r="E141" s="33">
        <v>18530</v>
      </c>
      <c r="F141" s="72">
        <v>1.69</v>
      </c>
      <c r="G141" s="35">
        <v>1</v>
      </c>
      <c r="H141" s="35">
        <v>1</v>
      </c>
      <c r="I141" s="32">
        <v>1.4</v>
      </c>
      <c r="J141" s="32">
        <v>1.68</v>
      </c>
      <c r="K141" s="32">
        <v>2.23</v>
      </c>
      <c r="L141" s="32">
        <v>2.57</v>
      </c>
      <c r="M141" s="51">
        <f t="shared" ref="M141:BX141" si="978">SUM(M142:M144)</f>
        <v>419</v>
      </c>
      <c r="N141" s="51">
        <f t="shared" si="978"/>
        <v>18710274.440608334</v>
      </c>
      <c r="O141" s="51">
        <f t="shared" si="978"/>
        <v>0</v>
      </c>
      <c r="P141" s="51">
        <f t="shared" si="978"/>
        <v>0</v>
      </c>
      <c r="Q141" s="51">
        <f t="shared" si="978"/>
        <v>0</v>
      </c>
      <c r="R141" s="51">
        <f t="shared" si="978"/>
        <v>0</v>
      </c>
      <c r="S141" s="51">
        <f t="shared" si="978"/>
        <v>0</v>
      </c>
      <c r="T141" s="51">
        <f t="shared" si="978"/>
        <v>0</v>
      </c>
      <c r="U141" s="51">
        <f t="shared" si="978"/>
        <v>0</v>
      </c>
      <c r="V141" s="51">
        <f t="shared" si="978"/>
        <v>0</v>
      </c>
      <c r="W141" s="51">
        <f t="shared" si="978"/>
        <v>93</v>
      </c>
      <c r="X141" s="51">
        <f t="shared" si="978"/>
        <v>3959037.8989583333</v>
      </c>
      <c r="Y141" s="51">
        <f t="shared" si="978"/>
        <v>0</v>
      </c>
      <c r="Z141" s="51">
        <f t="shared" si="978"/>
        <v>0</v>
      </c>
      <c r="AA141" s="51">
        <f t="shared" si="978"/>
        <v>0</v>
      </c>
      <c r="AB141" s="51">
        <f t="shared" si="978"/>
        <v>0</v>
      </c>
      <c r="AC141" s="51">
        <f t="shared" si="978"/>
        <v>0</v>
      </c>
      <c r="AD141" s="51">
        <f t="shared" si="978"/>
        <v>0</v>
      </c>
      <c r="AE141" s="51">
        <f t="shared" si="978"/>
        <v>85</v>
      </c>
      <c r="AF141" s="51">
        <f t="shared" si="978"/>
        <v>3923620.7969583329</v>
      </c>
      <c r="AG141" s="51">
        <f t="shared" si="978"/>
        <v>0</v>
      </c>
      <c r="AH141" s="51">
        <f t="shared" si="978"/>
        <v>0</v>
      </c>
      <c r="AI141" s="51">
        <f t="shared" si="978"/>
        <v>0</v>
      </c>
      <c r="AJ141" s="51">
        <f t="shared" si="978"/>
        <v>0</v>
      </c>
      <c r="AK141" s="51">
        <f t="shared" si="978"/>
        <v>0</v>
      </c>
      <c r="AL141" s="51">
        <f t="shared" si="978"/>
        <v>0</v>
      </c>
      <c r="AM141" s="51">
        <f t="shared" si="978"/>
        <v>8</v>
      </c>
      <c r="AN141" s="51">
        <f t="shared" si="978"/>
        <v>413495.49942399992</v>
      </c>
      <c r="AO141" s="51">
        <f t="shared" si="978"/>
        <v>40</v>
      </c>
      <c r="AP141" s="51">
        <f t="shared" si="978"/>
        <v>1912874.5856499998</v>
      </c>
      <c r="AQ141" s="51">
        <f t="shared" si="978"/>
        <v>3</v>
      </c>
      <c r="AR141" s="51">
        <f t="shared" si="978"/>
        <v>148907.30668799998</v>
      </c>
      <c r="AS141" s="51">
        <f t="shared" si="978"/>
        <v>0</v>
      </c>
      <c r="AT141" s="51">
        <f t="shared" si="978"/>
        <v>0</v>
      </c>
      <c r="AU141" s="51">
        <f t="shared" si="978"/>
        <v>0</v>
      </c>
      <c r="AV141" s="51">
        <f t="shared" si="978"/>
        <v>0</v>
      </c>
      <c r="AW141" s="51">
        <f t="shared" si="978"/>
        <v>0</v>
      </c>
      <c r="AX141" s="51">
        <f t="shared" si="978"/>
        <v>0</v>
      </c>
      <c r="AY141" s="51">
        <f t="shared" si="978"/>
        <v>0</v>
      </c>
      <c r="AZ141" s="51">
        <f t="shared" si="978"/>
        <v>0</v>
      </c>
      <c r="BA141" s="51">
        <f t="shared" si="978"/>
        <v>0</v>
      </c>
      <c r="BB141" s="51">
        <f t="shared" si="978"/>
        <v>0</v>
      </c>
      <c r="BC141" s="51">
        <f t="shared" si="978"/>
        <v>0</v>
      </c>
      <c r="BD141" s="51">
        <f t="shared" si="978"/>
        <v>0</v>
      </c>
      <c r="BE141" s="51">
        <f t="shared" si="978"/>
        <v>0</v>
      </c>
      <c r="BF141" s="51">
        <f t="shared" si="978"/>
        <v>0</v>
      </c>
      <c r="BG141" s="51">
        <f t="shared" si="978"/>
        <v>0</v>
      </c>
      <c r="BH141" s="51">
        <f t="shared" si="978"/>
        <v>0</v>
      </c>
      <c r="BI141" s="51">
        <f t="shared" si="978"/>
        <v>3</v>
      </c>
      <c r="BJ141" s="51">
        <f t="shared" si="978"/>
        <v>124698.58040499999</v>
      </c>
      <c r="BK141" s="51">
        <f t="shared" si="978"/>
        <v>5</v>
      </c>
      <c r="BL141" s="51">
        <f t="shared" si="978"/>
        <v>206815.7037333333</v>
      </c>
      <c r="BM141" s="51">
        <f t="shared" si="978"/>
        <v>0</v>
      </c>
      <c r="BN141" s="51">
        <f t="shared" si="978"/>
        <v>0</v>
      </c>
      <c r="BO141" s="51">
        <f t="shared" si="978"/>
        <v>9</v>
      </c>
      <c r="BP141" s="51">
        <f t="shared" si="978"/>
        <v>547867.91744999995</v>
      </c>
      <c r="BQ141" s="51">
        <f t="shared" si="978"/>
        <v>0</v>
      </c>
      <c r="BR141" s="51">
        <f t="shared" si="978"/>
        <v>0</v>
      </c>
      <c r="BS141" s="51">
        <f t="shared" si="978"/>
        <v>2</v>
      </c>
      <c r="BT141" s="51">
        <f t="shared" si="978"/>
        <v>67697.871149999992</v>
      </c>
      <c r="BU141" s="51">
        <f t="shared" si="978"/>
        <v>0</v>
      </c>
      <c r="BV141" s="51">
        <f t="shared" si="978"/>
        <v>0</v>
      </c>
      <c r="BW141" s="51">
        <f t="shared" si="978"/>
        <v>0</v>
      </c>
      <c r="BX141" s="51">
        <f t="shared" si="978"/>
        <v>0</v>
      </c>
      <c r="BY141" s="51">
        <f t="shared" ref="BY141:DQ141" si="979">SUM(BY142:BY144)</f>
        <v>0</v>
      </c>
      <c r="BZ141" s="51">
        <f t="shared" si="979"/>
        <v>0</v>
      </c>
      <c r="CA141" s="51">
        <f t="shared" si="979"/>
        <v>2</v>
      </c>
      <c r="CB141" s="51">
        <f t="shared" si="979"/>
        <v>98045.192699999985</v>
      </c>
      <c r="CC141" s="51">
        <f t="shared" si="979"/>
        <v>0</v>
      </c>
      <c r="CD141" s="51">
        <f t="shared" si="979"/>
        <v>0</v>
      </c>
      <c r="CE141" s="51">
        <f t="shared" si="979"/>
        <v>0</v>
      </c>
      <c r="CF141" s="51">
        <f t="shared" si="979"/>
        <v>0</v>
      </c>
      <c r="CG141" s="51">
        <f t="shared" si="979"/>
        <v>0</v>
      </c>
      <c r="CH141" s="51">
        <f t="shared" si="979"/>
        <v>0</v>
      </c>
      <c r="CI141" s="51">
        <f t="shared" si="979"/>
        <v>0</v>
      </c>
      <c r="CJ141" s="51">
        <f t="shared" si="979"/>
        <v>0</v>
      </c>
      <c r="CK141" s="51">
        <f t="shared" si="979"/>
        <v>11</v>
      </c>
      <c r="CL141" s="51">
        <f t="shared" si="979"/>
        <v>562699.61505799997</v>
      </c>
      <c r="CM141" s="51">
        <f t="shared" si="979"/>
        <v>2</v>
      </c>
      <c r="CN141" s="51">
        <f t="shared" si="979"/>
        <v>114714.23382299999</v>
      </c>
      <c r="CO141" s="59">
        <f t="shared" si="979"/>
        <v>0</v>
      </c>
      <c r="CP141" s="51">
        <f t="shared" si="979"/>
        <v>0</v>
      </c>
      <c r="CQ141" s="51">
        <f t="shared" si="979"/>
        <v>5</v>
      </c>
      <c r="CR141" s="51">
        <f t="shared" si="979"/>
        <v>259032.93541999999</v>
      </c>
      <c r="CS141" s="51">
        <f t="shared" si="979"/>
        <v>3</v>
      </c>
      <c r="CT141" s="51">
        <f t="shared" si="979"/>
        <v>160101.07936199999</v>
      </c>
      <c r="CU141" s="51">
        <f t="shared" si="979"/>
        <v>2</v>
      </c>
      <c r="CV141" s="51">
        <f t="shared" si="979"/>
        <v>113410.02571499997</v>
      </c>
      <c r="CW141" s="51">
        <f t="shared" si="979"/>
        <v>0</v>
      </c>
      <c r="CX141" s="51">
        <f t="shared" si="979"/>
        <v>0</v>
      </c>
      <c r="CY141" s="51">
        <f t="shared" si="979"/>
        <v>4</v>
      </c>
      <c r="CZ141" s="51">
        <f t="shared" si="979"/>
        <v>207669.37245599995</v>
      </c>
      <c r="DA141" s="51">
        <f t="shared" si="979"/>
        <v>5</v>
      </c>
      <c r="DB141" s="51">
        <f t="shared" si="979"/>
        <v>217337.5265833333</v>
      </c>
      <c r="DC141" s="51">
        <f t="shared" si="979"/>
        <v>3</v>
      </c>
      <c r="DD141" s="51">
        <f t="shared" si="979"/>
        <v>138579.97735166666</v>
      </c>
      <c r="DE141" s="51">
        <f t="shared" si="979"/>
        <v>0</v>
      </c>
      <c r="DF141" s="51">
        <f t="shared" si="979"/>
        <v>0</v>
      </c>
      <c r="DG141" s="51">
        <f t="shared" si="979"/>
        <v>6</v>
      </c>
      <c r="DH141" s="51">
        <f t="shared" si="979"/>
        <v>396085.71995999996</v>
      </c>
      <c r="DI141" s="51">
        <f t="shared" si="979"/>
        <v>0</v>
      </c>
      <c r="DJ141" s="51">
        <f t="shared" si="979"/>
        <v>0</v>
      </c>
      <c r="DK141" s="51">
        <f t="shared" si="979"/>
        <v>15</v>
      </c>
      <c r="DL141" s="51">
        <f t="shared" si="979"/>
        <v>1464913.9165499997</v>
      </c>
      <c r="DM141" s="51">
        <f t="shared" si="979"/>
        <v>0</v>
      </c>
      <c r="DN141" s="51">
        <f t="shared" si="979"/>
        <v>0</v>
      </c>
      <c r="DO141" s="51">
        <f t="shared" si="979"/>
        <v>725</v>
      </c>
      <c r="DP141" s="51">
        <f t="shared" si="979"/>
        <v>33747880.196004324</v>
      </c>
      <c r="DQ141" s="51">
        <f t="shared" si="979"/>
        <v>689</v>
      </c>
      <c r="DR141" s="70">
        <f t="shared" ref="DR141" si="980">SUM(DQ141/DO141)</f>
        <v>0.95034482758620686</v>
      </c>
    </row>
    <row r="142" spans="1:122" x14ac:dyDescent="0.25">
      <c r="A142" s="43">
        <v>1</v>
      </c>
      <c r="B142" s="76">
        <v>112</v>
      </c>
      <c r="C142" s="31" t="s">
        <v>267</v>
      </c>
      <c r="D142" s="32">
        <f t="shared" si="544"/>
        <v>19063</v>
      </c>
      <c r="E142" s="33">
        <v>18530</v>
      </c>
      <c r="F142" s="45">
        <v>1.66</v>
      </c>
      <c r="G142" s="35">
        <v>1</v>
      </c>
      <c r="H142" s="55">
        <v>0.9</v>
      </c>
      <c r="I142" s="32">
        <v>1.4</v>
      </c>
      <c r="J142" s="32">
        <v>1.68</v>
      </c>
      <c r="K142" s="32">
        <v>2.23</v>
      </c>
      <c r="L142" s="32">
        <v>2.57</v>
      </c>
      <c r="M142" s="36">
        <v>200</v>
      </c>
      <c r="N142" s="36">
        <f>(M142/12*5*$D142*$F142*$G142*$I142*N$11)+(M142/12*7*$E142*$F142*$H142*$I142)</f>
        <v>8250476.9433333334</v>
      </c>
      <c r="O142" s="36">
        <v>0</v>
      </c>
      <c r="P142" s="36">
        <f>(O142/12*5*$D142*$F142*$G142*$I142*P$11)+(O142/12*7*$E142*$F142*$H142*$I142)</f>
        <v>0</v>
      </c>
      <c r="Q142" s="36">
        <v>0</v>
      </c>
      <c r="R142" s="36">
        <f>(Q142/12*5*$D142*$F142*$G142*$I142*R$11)+(Q142/12*7*$E142*$F142*$H142*$I142)</f>
        <v>0</v>
      </c>
      <c r="S142" s="36"/>
      <c r="T142" s="36">
        <f>(S142/12*5*$D142*$F142*$G142*$I142*T$11)+(S142/12*7*$E142*$F142*$H142*$I142)</f>
        <v>0</v>
      </c>
      <c r="U142" s="36">
        <v>0</v>
      </c>
      <c r="V142" s="36">
        <f>(U142/12*5*$D142*$F142*$G142*$I142*V$11)+(U142/12*7*$E142*$F142*$H142*$I142)</f>
        <v>0</v>
      </c>
      <c r="W142" s="36">
        <v>74</v>
      </c>
      <c r="X142" s="36">
        <f>(W142/12*5*$D142*$F142*$G142*$I142*X$11)+(W142/12*7*$E142*$F142*$H142*$I142)</f>
        <v>3052676.4690333335</v>
      </c>
      <c r="Y142" s="36">
        <v>0</v>
      </c>
      <c r="Z142" s="36">
        <f>(Y142/12*5*$D142*$F142*$G142*$I142*Z$11)+(Y142/12*7*$E142*$F142*$H142*$I142)</f>
        <v>0</v>
      </c>
      <c r="AA142" s="36">
        <v>0</v>
      </c>
      <c r="AB142" s="36">
        <f>(AA142/12*5*$D142*$F142*$G142*$I142*AB$11)+(AA142/12*7*$E142*$F142*$H142*$I142)</f>
        <v>0</v>
      </c>
      <c r="AC142" s="36">
        <v>0</v>
      </c>
      <c r="AD142" s="36">
        <f>(AC142/12*5*$D142*$F142*$G142*$I142*AD$11)+(AC142/12*7*$E142*$F142*$H142*$I142)</f>
        <v>0</v>
      </c>
      <c r="AE142" s="36">
        <v>20</v>
      </c>
      <c r="AF142" s="36">
        <f>(AE142/12*5*$D142*$F142*$G142*$I142*AF$11)+(AE142/12*7*$E142*$F142*$H142*$I142)</f>
        <v>825047.69433333329</v>
      </c>
      <c r="AG142" s="36">
        <v>0</v>
      </c>
      <c r="AH142" s="36">
        <f>(AG142/12*5*$D142*$F142*$G142*$I142*AH$11)+(AG142/12*7*$E142*$F142*$H142*$I142)</f>
        <v>0</v>
      </c>
      <c r="AI142" s="36"/>
      <c r="AJ142" s="36">
        <f>(AI142/12*5*$D142*$F142*$G142*$I142*AJ$11)+(AI142/12*7*$E142*$F142*$H142*$I142)</f>
        <v>0</v>
      </c>
      <c r="AK142" s="39">
        <v>0</v>
      </c>
      <c r="AL142" s="36">
        <f>(AK142/12*5*$D142*$F142*$G142*$I142*AL$11)+(AK142/12*7*$E142*$F142*$H142*$I142)</f>
        <v>0</v>
      </c>
      <c r="AM142" s="40">
        <v>5</v>
      </c>
      <c r="AN142" s="36">
        <f>(AM142/12*5*$D142*$F142*$G142*$J142*AN$11)+(AM142/12*7*$E142*$F142*$H142*$J142)</f>
        <v>248178.84447999997</v>
      </c>
      <c r="AO142" s="36">
        <v>25</v>
      </c>
      <c r="AP142" s="36">
        <f>(AO142/12*5*$D142*$F142*$G142*$J142*AP$11)+(AO142/12*7*$E142*$F142*$H142*$J142)</f>
        <v>1182193.5264999999</v>
      </c>
      <c r="AQ142" s="36">
        <v>3</v>
      </c>
      <c r="AR142" s="36">
        <f>(AQ142/12*5*$D142*$F142*$G142*$J142*AR$11)+(AQ142/12*7*$E142*$F142*$H142*$J142)</f>
        <v>148907.30668799998</v>
      </c>
      <c r="AS142" s="36">
        <v>0</v>
      </c>
      <c r="AT142" s="36">
        <f>(AS142/12*5*$D142*$F142*$G142*$J142*AT$11)+(AS142/12*7*$E142*$F142*$H142*$J142)</f>
        <v>0</v>
      </c>
      <c r="AU142" s="36"/>
      <c r="AV142" s="36">
        <f>(AU142/12*5*$D142*$F142*$G142*$I142*AV$11)+(AU142/12*7*$E142*$F142*$H142*$I142)</f>
        <v>0</v>
      </c>
      <c r="AW142" s="36"/>
      <c r="AX142" s="36">
        <f>(AW142/12*5*$D142*$F142*$G142*$I142*AX$11)+(AW142/12*7*$E142*$F142*$H142*$I142)</f>
        <v>0</v>
      </c>
      <c r="AY142" s="36"/>
      <c r="AZ142" s="36">
        <f>(AY142/12*5*$D142*$F142*$G142*$J142*AZ$11)+(AY142/12*7*$E142*$F142*$H142*$J142)</f>
        <v>0</v>
      </c>
      <c r="BA142" s="36">
        <v>0</v>
      </c>
      <c r="BB142" s="36">
        <f>(BA142/12*5*$D142*$F142*$G142*$I142*BB$11)+(BA142/12*7*$E142*$F142*$H142*$I142)</f>
        <v>0</v>
      </c>
      <c r="BC142" s="36">
        <v>0</v>
      </c>
      <c r="BD142" s="36">
        <f>(BC142/12*5*$D142*$F142*$G142*$I142*BD$11)+(BC142/12*7*$E142*$F142*$H142*$I142)</f>
        <v>0</v>
      </c>
      <c r="BE142" s="36">
        <v>0</v>
      </c>
      <c r="BF142" s="36">
        <f>(BE142/12*5*$D142*$F142*$G142*$I142*BF$11)+(BE142/12*7*$E142*$F142*$H142*$I142)</f>
        <v>0</v>
      </c>
      <c r="BG142" s="36">
        <v>0</v>
      </c>
      <c r="BH142" s="36">
        <f>(BG142/12*5*$D142*$F142*$G142*$J142*BH$11)+(BG142/12*7*$E142*$F142*$H142*$J142)</f>
        <v>0</v>
      </c>
      <c r="BI142" s="36">
        <v>3</v>
      </c>
      <c r="BJ142" s="36">
        <f>(BI142/12*5*$D142*$F142*$G142*$I142*BJ$11)+(BI142/12*7*$E142*$F142*$H142*$I142)</f>
        <v>124698.58040499999</v>
      </c>
      <c r="BK142" s="36">
        <v>5</v>
      </c>
      <c r="BL142" s="36">
        <f>(BK142/12*5*$D142*$F142*$G142*$I142*BL$11)+(BK142/12*7*$E142*$F142*$H142*$I142)</f>
        <v>206815.7037333333</v>
      </c>
      <c r="BM142" s="46"/>
      <c r="BN142" s="36">
        <f>(BM142/12*5*$D142*$F142*$G142*$J142*BN$11)+(BM142/12*7*$E142*$F142*$H142*$J142)</f>
        <v>0</v>
      </c>
      <c r="BO142" s="36">
        <v>0</v>
      </c>
      <c r="BP142" s="36">
        <f>(BO142/12*5*$D142*$F142*$G142*$J142*BP$11)+(BO142/12*7*$E142*$F142*$H142*$J142)</f>
        <v>0</v>
      </c>
      <c r="BQ142" s="36">
        <v>0</v>
      </c>
      <c r="BR142" s="36">
        <f>(BQ142/12*5*$D142*$F142*$G142*$I142*BR$11)+(BQ142/12*7*$E142*$F142*$H142*$I142)</f>
        <v>0</v>
      </c>
      <c r="BS142" s="36">
        <v>0</v>
      </c>
      <c r="BT142" s="36">
        <f>(BS142/12*5*$D142*$F142*$G142*$I142*BT$11)+(BS142/12*7*$E142*$F142*$H142*$I142)</f>
        <v>0</v>
      </c>
      <c r="BU142" s="36">
        <v>0</v>
      </c>
      <c r="BV142" s="36">
        <f>(BU142/12*5*$D142*$F142*$G142*$J142*BV$11)+(BU142/12*7*$E142*$F142*$H142*$J142)</f>
        <v>0</v>
      </c>
      <c r="BW142" s="36"/>
      <c r="BX142" s="36">
        <f>(BW142/12*5*$D142*$F142*$G142*$J142*BX$11)+(BW142/12*7*$E142*$F142*$H142*$J142)</f>
        <v>0</v>
      </c>
      <c r="BY142" s="36">
        <v>0</v>
      </c>
      <c r="BZ142" s="36">
        <f>(BY142/12*5*$D142*$F142*$G142*$I142*BZ$11)+(BY142/12*7*$E142*$F142*$H142*$I142)</f>
        <v>0</v>
      </c>
      <c r="CA142" s="36">
        <v>0</v>
      </c>
      <c r="CB142" s="36">
        <f>(CA142/12*5*$D142*$F142*$G142*$J142*CB$11)+(CA142/12*7*$E142*$F142*$H142*$J142)</f>
        <v>0</v>
      </c>
      <c r="CC142" s="36">
        <v>0</v>
      </c>
      <c r="CD142" s="36">
        <f>(CC142/12*5*$D142*$F142*$G142*$I142*CD$11)+(CC142/12*7*$E142*$F142*$H142*$I142)</f>
        <v>0</v>
      </c>
      <c r="CE142" s="36"/>
      <c r="CF142" s="36">
        <f>(CE142/12*5*$D142*$F142*$G142*$I142*CF$11)+(CE142/12*7*$E142*$F142*$H142*$I142)</f>
        <v>0</v>
      </c>
      <c r="CG142" s="36"/>
      <c r="CH142" s="36">
        <f>(CG142/12*5*$D142*$F142*$G142*$I142*CH$11)+(CG142/12*7*$E142*$F142*$H142*$I142)</f>
        <v>0</v>
      </c>
      <c r="CI142" s="36"/>
      <c r="CJ142" s="36">
        <f>(CI142/12*5*$D142*$F142*$G142*$I142*CJ$11)+(CI142/12*7*$E142*$F142*$H142*$I142)</f>
        <v>0</v>
      </c>
      <c r="CK142" s="36">
        <v>7</v>
      </c>
      <c r="CL142" s="36">
        <f>(CK142/12*5*$D142*$F142*$G142*$J142*CL$11)+(CK142/12*7*$E142*$F142*$H142*$J142)</f>
        <v>344194.15498999995</v>
      </c>
      <c r="CM142" s="36">
        <v>1</v>
      </c>
      <c r="CN142" s="36">
        <f>(CM142/12*5*$D142*$F142*$G142*$J142*CN$11)+(CM142/12*7*$E142*$F142*$H142*$J142)</f>
        <v>51917.343113999988</v>
      </c>
      <c r="CO142" s="41"/>
      <c r="CP142" s="36">
        <f>(CO142/12*5*$D142*$F142*$G142*$I142*CP$11)+(CO142/12*7*$E142*$F142*$H142*$I142)</f>
        <v>0</v>
      </c>
      <c r="CQ142" s="36">
        <v>5</v>
      </c>
      <c r="CR142" s="36">
        <f>(CQ142/12*5*$D142*$F142*$G142*$J142*CR$11)+(CQ142/12*7*$E142*$F142*$H142*$J142)</f>
        <v>259032.93541999999</v>
      </c>
      <c r="CS142" s="36"/>
      <c r="CT142" s="36">
        <f>(CS142/12*5*$D142*$F142*$G142*$J142*CT$11)+(CS142/12*7*$E142*$F142*$H142*$J142)</f>
        <v>0</v>
      </c>
      <c r="CU142" s="36">
        <v>1</v>
      </c>
      <c r="CV142" s="36">
        <f>(CU142/12*5*$D142*$F142*$G142*$J142*CV$11)+(CU142/12*7*$E142*$F142*$H142*$J142)</f>
        <v>51917.343113999988</v>
      </c>
      <c r="CW142" s="36"/>
      <c r="CX142" s="36">
        <f>(CW142/12*5*$D142*$F142*$G142*$J142*CX$11)+(CW142/12*7*$E142*$F142*$H142*$J142)</f>
        <v>0</v>
      </c>
      <c r="CY142" s="36">
        <v>4</v>
      </c>
      <c r="CZ142" s="36">
        <f>(CY142/12*5*$D142*$F142*$G142*$J142*CZ$11)+(CY142/12*7*$E142*$F142*$H142*$J142)</f>
        <v>207669.37245599995</v>
      </c>
      <c r="DA142" s="36">
        <v>5</v>
      </c>
      <c r="DB142" s="36">
        <f>(DA142/12*5*$D142*$F142*$G142*$I142*DB$11)+(DA142/12*7*$E142*$F142*$H142*$I142)</f>
        <v>217337.5265833333</v>
      </c>
      <c r="DC142" s="36">
        <v>2</v>
      </c>
      <c r="DD142" s="36">
        <f>(DC142/12*5*$D142*$F142*$G142*$I142*DD$11)+(DC142/12*7*$E142*$F142*$H142*$I142)</f>
        <v>86344.31180666665</v>
      </c>
      <c r="DE142" s="36"/>
      <c r="DF142" s="36">
        <f>(DE142/12*5*$D142*$F142*$G142*$J142*DF$11)+(DE142/12*7*$E142*$F142*$H142*$J142)</f>
        <v>0</v>
      </c>
      <c r="DG142" s="36"/>
      <c r="DH142" s="36">
        <f>(DG142/12*5*$D142*$F142*$G142*$J142*DH$11)+(DG142/12*7*$E142*$F142*$H142*$J142)</f>
        <v>0</v>
      </c>
      <c r="DI142" s="36"/>
      <c r="DJ142" s="36">
        <f>(DI142/12*5*$D142*$F142*$G142*$K142*DJ$11)+(DI142/12*7*$E142*$F142*$H142*$K142)</f>
        <v>0</v>
      </c>
      <c r="DK142" s="36"/>
      <c r="DL142" s="36">
        <f>(DK142/12*5*$D142*$F142*$G142*$L142*DL$11)+(DK142/12*7*$E142*$F142*$H142*$L142)</f>
        <v>0</v>
      </c>
      <c r="DM142" s="36"/>
      <c r="DN142" s="36">
        <f t="shared" ref="DN142:DN205" si="981">(DM142*$D142*$F142*$G142*$J142*DN$11)</f>
        <v>0</v>
      </c>
      <c r="DO142" s="36">
        <f t="shared" ref="DO142:DP144" si="982">SUM(M142,O142,Q142,S142,U142,W142,Y142,AA142,AC142,AE142,AG142,AI142,AK142,AM142,AO142,AQ142,AS142,AU142,AW142,AY142,BA142,BC142,BE142,BG142,BI142,BK142,BM142,BO142,BQ142,BS142,BU142,BW142,BY142,CA142,CC142,CE142,CG142,CI142,CK142,CM142,CO142,CQ142,CS142,CU142,CW142,CY142,DA142,DC142,DE142,DG142,DI142,DK142,DM142)</f>
        <v>360</v>
      </c>
      <c r="DP142" s="36">
        <f t="shared" si="982"/>
        <v>15257408.055990329</v>
      </c>
      <c r="DQ142" s="47">
        <f t="shared" si="543"/>
        <v>324</v>
      </c>
      <c r="DR142" s="80">
        <f t="shared" ref="DR142:DR205" si="983">SUM(DQ142/DO142)</f>
        <v>0.9</v>
      </c>
    </row>
    <row r="143" spans="1:122" ht="30" customHeight="1" x14ac:dyDescent="0.25">
      <c r="A143" s="43">
        <v>1</v>
      </c>
      <c r="B143" s="76">
        <v>113</v>
      </c>
      <c r="C143" s="31" t="s">
        <v>268</v>
      </c>
      <c r="D143" s="32">
        <f t="shared" si="544"/>
        <v>19063</v>
      </c>
      <c r="E143" s="33">
        <v>18530</v>
      </c>
      <c r="F143" s="45">
        <v>1.82</v>
      </c>
      <c r="G143" s="35">
        <v>1</v>
      </c>
      <c r="H143" s="35">
        <v>1</v>
      </c>
      <c r="I143" s="32">
        <v>1.4</v>
      </c>
      <c r="J143" s="32">
        <v>1.68</v>
      </c>
      <c r="K143" s="32">
        <v>2.23</v>
      </c>
      <c r="L143" s="32">
        <v>2.57</v>
      </c>
      <c r="M143" s="36">
        <v>64</v>
      </c>
      <c r="N143" s="36">
        <f>(M143/12*5*$D143*$F143*$G143*$I143*N$11)+(M143/12*7*$E143*$F143*$H143*$I143)</f>
        <v>3070892.4063999997</v>
      </c>
      <c r="O143" s="36">
        <v>0</v>
      </c>
      <c r="P143" s="36">
        <f>(O143/12*5*$D143*$F143*$G143*$I143*P$11)+(O143/12*7*$E143*$F143*$H143*$I143)</f>
        <v>0</v>
      </c>
      <c r="Q143" s="36"/>
      <c r="R143" s="36">
        <f>(Q143/12*5*$D143*$F143*$G143*$I143*R$11)+(Q143/12*7*$E143*$F143*$H143*$I143)</f>
        <v>0</v>
      </c>
      <c r="S143" s="36"/>
      <c r="T143" s="36">
        <f>(S143/12*5*$D143*$F143*$G143*$I143*T$11)+(S143/12*7*$E143*$F143*$H143*$I143)</f>
        <v>0</v>
      </c>
      <c r="U143" s="36"/>
      <c r="V143" s="36">
        <f>(U143/12*5*$D143*$F143*$G143*$I143*V$11)+(U143/12*7*$E143*$F143*$H143*$I143)</f>
        <v>0</v>
      </c>
      <c r="W143" s="36">
        <v>2</v>
      </c>
      <c r="X143" s="36">
        <f>(W143/12*5*$D143*$F143*$G143*$I143*X$11)+(W143/12*7*$E143*$F143*$H143*$I143)</f>
        <v>95965.387699999992</v>
      </c>
      <c r="Y143" s="36"/>
      <c r="Z143" s="36">
        <f>(Y143/12*5*$D143*$F143*$G143*$I143*Z$11)+(Y143/12*7*$E143*$F143*$H143*$I143)</f>
        <v>0</v>
      </c>
      <c r="AA143" s="36"/>
      <c r="AB143" s="36">
        <f>(AA143/12*5*$D143*$F143*$G143*$I143*AB$11)+(AA143/12*7*$E143*$F143*$H143*$I143)</f>
        <v>0</v>
      </c>
      <c r="AC143" s="36">
        <v>0</v>
      </c>
      <c r="AD143" s="36">
        <f>(AC143/12*5*$D143*$F143*$G143*$I143*AD$11)+(AC143/12*7*$E143*$F143*$H143*$I143)</f>
        <v>0</v>
      </c>
      <c r="AE143" s="36">
        <v>0</v>
      </c>
      <c r="AF143" s="36">
        <f>(AE143/12*5*$D143*$F143*$G143*$I143*AF$11)+(AE143/12*7*$E143*$F143*$H143*$I143)</f>
        <v>0</v>
      </c>
      <c r="AG143" s="36"/>
      <c r="AH143" s="36">
        <f>(AG143/12*5*$D143*$F143*$G143*$I143*AH$11)+(AG143/12*7*$E143*$F143*$H143*$I143)</f>
        <v>0</v>
      </c>
      <c r="AI143" s="36"/>
      <c r="AJ143" s="36">
        <f>(AI143/12*5*$D143*$F143*$G143*$I143*AJ$11)+(AI143/12*7*$E143*$F143*$H143*$I143)</f>
        <v>0</v>
      </c>
      <c r="AK143" s="39">
        <v>0</v>
      </c>
      <c r="AL143" s="36">
        <f>(AK143/12*5*$D143*$F143*$G143*$I143*AL$11)+(AK143/12*7*$E143*$F143*$H143*$I143)</f>
        <v>0</v>
      </c>
      <c r="AM143" s="40">
        <v>0</v>
      </c>
      <c r="AN143" s="36">
        <f>(AM143/12*5*$D143*$F143*$G143*$J143*AN$11)+(AM143/12*7*$E143*$F143*$H143*$J143)</f>
        <v>0</v>
      </c>
      <c r="AO143" s="36"/>
      <c r="AP143" s="36">
        <f>(AO143/12*5*$D143*$F143*$G143*$J143*AP$11)+(AO143/12*7*$E143*$F143*$H143*$J143)</f>
        <v>0</v>
      </c>
      <c r="AQ143" s="36"/>
      <c r="AR143" s="36">
        <f>(AQ143/12*5*$D143*$F143*$G143*$J143*AR$11)+(AQ143/12*7*$E143*$F143*$H143*$J143)</f>
        <v>0</v>
      </c>
      <c r="AS143" s="36"/>
      <c r="AT143" s="36">
        <f>(AS143/12*5*$D143*$F143*$G143*$J143*AT$11)+(AS143/12*7*$E143*$F143*$H143*$J143)</f>
        <v>0</v>
      </c>
      <c r="AU143" s="36"/>
      <c r="AV143" s="36">
        <f>(AU143/12*5*$D143*$F143*$G143*$I143*AV$11)+(AU143/12*7*$E143*$F143*$H143*$I143)</f>
        <v>0</v>
      </c>
      <c r="AW143" s="36"/>
      <c r="AX143" s="36">
        <f>(AW143/12*5*$D143*$F143*$G143*$I143*AX$11)+(AW143/12*7*$E143*$F143*$H143*$I143)</f>
        <v>0</v>
      </c>
      <c r="AY143" s="36"/>
      <c r="AZ143" s="36">
        <f>(AY143/12*5*$D143*$F143*$G143*$J143*AZ$11)+(AY143/12*7*$E143*$F143*$H143*$J143)</f>
        <v>0</v>
      </c>
      <c r="BA143" s="36"/>
      <c r="BB143" s="36">
        <f>(BA143/12*5*$D143*$F143*$G143*$I143*BB$11)+(BA143/12*7*$E143*$F143*$H143*$I143)</f>
        <v>0</v>
      </c>
      <c r="BC143" s="36"/>
      <c r="BD143" s="36">
        <f>(BC143/12*5*$D143*$F143*$G143*$I143*BD$11)+(BC143/12*7*$E143*$F143*$H143*$I143)</f>
        <v>0</v>
      </c>
      <c r="BE143" s="36"/>
      <c r="BF143" s="36">
        <f>(BE143/12*5*$D143*$F143*$G143*$I143*BF$11)+(BE143/12*7*$E143*$F143*$H143*$I143)</f>
        <v>0</v>
      </c>
      <c r="BG143" s="36"/>
      <c r="BH143" s="36">
        <f>(BG143/12*5*$D143*$F143*$G143*$J143*BH$11)+(BG143/12*7*$E143*$F143*$H143*$J143)</f>
        <v>0</v>
      </c>
      <c r="BI143" s="36">
        <v>0</v>
      </c>
      <c r="BJ143" s="36">
        <f>(BI143/12*5*$D143*$F143*$G143*$I143*BJ$11)+(BI143/12*7*$E143*$F143*$H143*$I143)</f>
        <v>0</v>
      </c>
      <c r="BK143" s="36"/>
      <c r="BL143" s="36">
        <f>(BK143/12*5*$D143*$F143*$G143*$I143*BL$11)+(BK143/12*7*$E143*$F143*$H143*$I143)</f>
        <v>0</v>
      </c>
      <c r="BM143" s="46"/>
      <c r="BN143" s="36">
        <f>(BM143/12*5*$D143*$F143*$G143*$J143*BN$11)+(BM143/12*7*$E143*$F143*$H143*$J143)</f>
        <v>0</v>
      </c>
      <c r="BO143" s="36"/>
      <c r="BP143" s="36">
        <f>(BO143/12*5*$D143*$F143*$G143*$J143*BP$11)+(BO143/12*7*$E143*$F143*$H143*$J143)</f>
        <v>0</v>
      </c>
      <c r="BQ143" s="36"/>
      <c r="BR143" s="36">
        <f>(BQ143/12*5*$D143*$F143*$G143*$I143*BR$11)+(BQ143/12*7*$E143*$F143*$H143*$I143)</f>
        <v>0</v>
      </c>
      <c r="BS143" s="36"/>
      <c r="BT143" s="36">
        <f>(BS143/12*5*$D143*$F143*$G143*$I143*BT$11)+(BS143/12*7*$E143*$F143*$H143*$I143)</f>
        <v>0</v>
      </c>
      <c r="BU143" s="36"/>
      <c r="BV143" s="36">
        <f>(BU143/12*5*$D143*$F143*$G143*$J143*BV$11)+(BU143/12*7*$E143*$F143*$H143*$J143)</f>
        <v>0</v>
      </c>
      <c r="BW143" s="36"/>
      <c r="BX143" s="36">
        <f>(BW143/12*5*$D143*$F143*$G143*$J143*BX$11)+(BW143/12*7*$E143*$F143*$H143*$J143)</f>
        <v>0</v>
      </c>
      <c r="BY143" s="36"/>
      <c r="BZ143" s="36">
        <f>(BY143/12*5*$D143*$F143*$G143*$I143*BZ$11)+(BY143/12*7*$E143*$F143*$H143*$I143)</f>
        <v>0</v>
      </c>
      <c r="CA143" s="36"/>
      <c r="CB143" s="36">
        <f>(CA143/12*5*$D143*$F143*$G143*$J143*CB$11)+(CA143/12*7*$E143*$F143*$H143*$J143)</f>
        <v>0</v>
      </c>
      <c r="CC143" s="36"/>
      <c r="CD143" s="36">
        <f>(CC143/12*5*$D143*$F143*$G143*$I143*CD$11)+(CC143/12*7*$E143*$F143*$H143*$I143)</f>
        <v>0</v>
      </c>
      <c r="CE143" s="36"/>
      <c r="CF143" s="36">
        <f>(CE143/12*5*$D143*$F143*$G143*$I143*CF$11)+(CE143/12*7*$E143*$F143*$H143*$I143)</f>
        <v>0</v>
      </c>
      <c r="CG143" s="36"/>
      <c r="CH143" s="36">
        <f>(CG143/12*5*$D143*$F143*$G143*$I143*CH$11)+(CG143/12*7*$E143*$F143*$H143*$I143)</f>
        <v>0</v>
      </c>
      <c r="CI143" s="36"/>
      <c r="CJ143" s="36">
        <f>(CI143/12*5*$D143*$F143*$G143*$I143*CJ$11)+(CI143/12*7*$E143*$F143*$H143*$I143)</f>
        <v>0</v>
      </c>
      <c r="CK143" s="36"/>
      <c r="CL143" s="36">
        <f>(CK143/12*5*$D143*$F143*$G143*$J143*CL$11)+(CK143/12*7*$E143*$F143*$H143*$J143)</f>
        <v>0</v>
      </c>
      <c r="CM143" s="36"/>
      <c r="CN143" s="36">
        <f>(CM143/12*5*$D143*$F143*$G143*$J143*CN$11)+(CM143/12*7*$E143*$F143*$H143*$J143)</f>
        <v>0</v>
      </c>
      <c r="CO143" s="41"/>
      <c r="CP143" s="36">
        <f>(CO143/12*5*$D143*$F143*$G143*$I143*CP$11)+(CO143/12*7*$E143*$F143*$H143*$I143)</f>
        <v>0</v>
      </c>
      <c r="CQ143" s="36"/>
      <c r="CR143" s="36">
        <f>(CQ143/12*5*$D143*$F143*$G143*$J143*CR$11)+(CQ143/12*7*$E143*$F143*$H143*$J143)</f>
        <v>0</v>
      </c>
      <c r="CS143" s="36"/>
      <c r="CT143" s="36">
        <f>(CS143/12*5*$D143*$F143*$G143*$J143*CT$11)+(CS143/12*7*$E143*$F143*$H143*$J143)</f>
        <v>0</v>
      </c>
      <c r="CU143" s="36"/>
      <c r="CV143" s="36">
        <f>(CU143/12*5*$D143*$F143*$G143*$J143*CV$11)+(CU143/12*7*$E143*$F143*$H143*$J143)</f>
        <v>0</v>
      </c>
      <c r="CW143" s="36"/>
      <c r="CX143" s="36">
        <f>(CW143/12*5*$D143*$F143*$G143*$J143*CX$11)+(CW143/12*7*$E143*$F143*$H143*$J143)</f>
        <v>0</v>
      </c>
      <c r="CY143" s="36"/>
      <c r="CZ143" s="36">
        <f>(CY143/12*5*$D143*$F143*$G143*$J143*CZ$11)+(CY143/12*7*$E143*$F143*$H143*$J143)</f>
        <v>0</v>
      </c>
      <c r="DA143" s="36"/>
      <c r="DB143" s="36">
        <f>(DA143/12*5*$D143*$F143*$G143*$I143*DB$11)+(DA143/12*7*$E143*$F143*$H143*$I143)</f>
        <v>0</v>
      </c>
      <c r="DC143" s="36"/>
      <c r="DD143" s="36">
        <f>(DC143/12*5*$D143*$F143*$G143*$I143*DD$11)+(DC143/12*7*$E143*$F143*$H143*$I143)</f>
        <v>0</v>
      </c>
      <c r="DE143" s="36"/>
      <c r="DF143" s="36">
        <f>(DE143/12*5*$D143*$F143*$G143*$J143*DF$11)+(DE143/12*7*$E143*$F143*$H143*$J143)</f>
        <v>0</v>
      </c>
      <c r="DG143" s="36"/>
      <c r="DH143" s="36">
        <f>(DG143/12*5*$D143*$F143*$G143*$J143*DH$11)+(DG143/12*7*$E143*$F143*$H143*$J143)</f>
        <v>0</v>
      </c>
      <c r="DI143" s="36"/>
      <c r="DJ143" s="36">
        <f>(DI143/12*5*$D143*$F143*$G143*$K143*DJ$11)+(DI143/12*7*$E143*$F143*$H143*$K143)</f>
        <v>0</v>
      </c>
      <c r="DK143" s="36"/>
      <c r="DL143" s="36">
        <f>(DK143/12*5*$D143*$F143*$G143*$L143*DL$11)+(DK143/12*7*$E143*$F143*$H143*$L143)</f>
        <v>0</v>
      </c>
      <c r="DM143" s="36"/>
      <c r="DN143" s="36">
        <f t="shared" si="981"/>
        <v>0</v>
      </c>
      <c r="DO143" s="36">
        <f t="shared" si="982"/>
        <v>66</v>
      </c>
      <c r="DP143" s="36">
        <f t="shared" si="982"/>
        <v>3166857.7940999996</v>
      </c>
      <c r="DQ143" s="47">
        <f t="shared" si="543"/>
        <v>66</v>
      </c>
      <c r="DR143" s="80">
        <f t="shared" si="983"/>
        <v>1</v>
      </c>
    </row>
    <row r="144" spans="1:122" ht="31.5" customHeight="1" x14ac:dyDescent="0.25">
      <c r="A144" s="43"/>
      <c r="B144" s="44">
        <v>114</v>
      </c>
      <c r="C144" s="31" t="s">
        <v>269</v>
      </c>
      <c r="D144" s="32">
        <f t="shared" si="544"/>
        <v>19063</v>
      </c>
      <c r="E144" s="33">
        <v>18530</v>
      </c>
      <c r="F144" s="48">
        <v>1.71</v>
      </c>
      <c r="G144" s="35">
        <v>1</v>
      </c>
      <c r="H144" s="55">
        <v>1</v>
      </c>
      <c r="I144" s="32">
        <v>1.4</v>
      </c>
      <c r="J144" s="32">
        <v>1.68</v>
      </c>
      <c r="K144" s="32">
        <v>2.23</v>
      </c>
      <c r="L144" s="32">
        <v>2.57</v>
      </c>
      <c r="M144" s="36">
        <v>155</v>
      </c>
      <c r="N144" s="36">
        <f t="shared" si="769"/>
        <v>7388905.0908749998</v>
      </c>
      <c r="O144" s="36">
        <v>0</v>
      </c>
      <c r="P144" s="36">
        <f t="shared" si="769"/>
        <v>0</v>
      </c>
      <c r="Q144" s="36">
        <v>0</v>
      </c>
      <c r="R144" s="36">
        <f t="shared" ref="R144" si="984">(Q144/12*5*$D144*$F144*$G144*$I144*R$11)+(Q144/12*7*$E144*$F144*$H144*$I144*R$12)</f>
        <v>0</v>
      </c>
      <c r="S144" s="36"/>
      <c r="T144" s="36">
        <f t="shared" ref="T144" si="985">(S144/12*5*$D144*$F144*$G144*$I144*T$11)+(S144/12*7*$E144*$F144*$H144*$I144*T$12)</f>
        <v>0</v>
      </c>
      <c r="U144" s="36">
        <v>0</v>
      </c>
      <c r="V144" s="36">
        <f t="shared" ref="V144" si="986">(U144/12*5*$D144*$F144*$G144*$I144*V$11)+(U144/12*7*$E144*$F144*$H144*$I144*V$12)</f>
        <v>0</v>
      </c>
      <c r="W144" s="36">
        <v>17</v>
      </c>
      <c r="X144" s="36">
        <f t="shared" ref="X144" si="987">(W144/12*5*$D144*$F144*$G144*$I144*X$11)+(W144/12*7*$E144*$F144*$H144*$I144*X$12)</f>
        <v>810396.04222499998</v>
      </c>
      <c r="Y144" s="36">
        <v>0</v>
      </c>
      <c r="Z144" s="36">
        <f t="shared" ref="Z144" si="988">(Y144/12*5*$D144*$F144*$G144*$I144*Z$11)+(Y144/12*7*$E144*$F144*$H144*$I144*Z$12)</f>
        <v>0</v>
      </c>
      <c r="AA144" s="36">
        <v>0</v>
      </c>
      <c r="AB144" s="36">
        <f t="shared" ref="AB144" si="989">(AA144/12*5*$D144*$F144*$G144*$I144*AB$11)+(AA144/12*7*$E144*$F144*$H144*$I144*AB$12)</f>
        <v>0</v>
      </c>
      <c r="AC144" s="36">
        <v>0</v>
      </c>
      <c r="AD144" s="36">
        <f t="shared" ref="AD144" si="990">(AC144/12*5*$D144*$F144*$G144*$I144*AD$11)+(AC144/12*7*$E144*$F144*$H144*$I144*AD$12)</f>
        <v>0</v>
      </c>
      <c r="AE144" s="36">
        <v>65</v>
      </c>
      <c r="AF144" s="36">
        <f t="shared" ref="AF144" si="991">(AE144/12*5*$D144*$F144*$G144*$I144*AF$11)+(AE144/12*7*$E144*$F144*$H144*$I144*AF$12)</f>
        <v>3098573.1026249998</v>
      </c>
      <c r="AG144" s="36"/>
      <c r="AH144" s="36">
        <f t="shared" ref="AH144" si="992">(AG144/12*5*$D144*$F144*$G144*$I144*AH$11)+(AG144/12*7*$E144*$F144*$H144*$I144*AH$12)</f>
        <v>0</v>
      </c>
      <c r="AI144" s="36"/>
      <c r="AJ144" s="36">
        <f t="shared" ref="AJ144" si="993">(AI144/12*5*$D144*$F144*$G144*$I144*AJ$11)+(AI144/12*7*$E144*$F144*$H144*$I144*AJ$12)</f>
        <v>0</v>
      </c>
      <c r="AK144" s="39">
        <v>0</v>
      </c>
      <c r="AL144" s="36">
        <f t="shared" ref="AL144" si="994">(AK144/12*5*$D144*$F144*$G144*$I144*AL$11)+(AK144/12*7*$E144*$F144*$H144*$I144*AL$12)</f>
        <v>0</v>
      </c>
      <c r="AM144" s="40">
        <v>3</v>
      </c>
      <c r="AN144" s="36">
        <f t="shared" si="785"/>
        <v>165316.65494399998</v>
      </c>
      <c r="AO144" s="36">
        <v>15</v>
      </c>
      <c r="AP144" s="36">
        <f t="shared" si="786"/>
        <v>730681.05914999999</v>
      </c>
      <c r="AQ144" s="36">
        <v>0</v>
      </c>
      <c r="AR144" s="36">
        <f t="shared" si="787"/>
        <v>0</v>
      </c>
      <c r="AS144" s="36">
        <v>0</v>
      </c>
      <c r="AT144" s="36">
        <f t="shared" si="788"/>
        <v>0</v>
      </c>
      <c r="AU144" s="36"/>
      <c r="AV144" s="36">
        <f t="shared" ref="AV144" si="995">(AU144/12*5*$D144*$F144*$G144*$I144*AV$11)+(AU144/12*7*$E144*$F144*$H144*$I144*AV$12)</f>
        <v>0</v>
      </c>
      <c r="AW144" s="36"/>
      <c r="AX144" s="36">
        <f t="shared" ref="AX144" si="996">(AW144/12*5*$D144*$F144*$G144*$I144*AX$11)+(AW144/12*7*$E144*$F144*$H144*$I144*AX$12)</f>
        <v>0</v>
      </c>
      <c r="AY144" s="36"/>
      <c r="AZ144" s="36">
        <f t="shared" si="791"/>
        <v>0</v>
      </c>
      <c r="BA144" s="36">
        <v>0</v>
      </c>
      <c r="BB144" s="36">
        <f t="shared" ref="BB144" si="997">(BA144/12*5*$D144*$F144*$G144*$I144*BB$11)+(BA144/12*7*$E144*$F144*$H144*$I144*BB$12)</f>
        <v>0</v>
      </c>
      <c r="BC144" s="36">
        <v>0</v>
      </c>
      <c r="BD144" s="36">
        <f t="shared" ref="BD144" si="998">(BC144/12*5*$D144*$F144*$G144*$I144*BD$11)+(BC144/12*7*$E144*$F144*$H144*$I144*BD$12)</f>
        <v>0</v>
      </c>
      <c r="BE144" s="36">
        <v>0</v>
      </c>
      <c r="BF144" s="36">
        <f t="shared" ref="BF144" si="999">(BE144/12*5*$D144*$F144*$G144*$I144*BF$11)+(BE144/12*7*$E144*$F144*$H144*$I144*BF$12)</f>
        <v>0</v>
      </c>
      <c r="BG144" s="36">
        <v>0</v>
      </c>
      <c r="BH144" s="36">
        <f t="shared" si="795"/>
        <v>0</v>
      </c>
      <c r="BI144" s="36">
        <v>0</v>
      </c>
      <c r="BJ144" s="36">
        <f t="shared" ref="BJ144" si="1000">(BI144/12*5*$D144*$F144*$G144*$I144*BJ$11)+(BI144/12*7*$E144*$F144*$H144*$I144*BJ$12)</f>
        <v>0</v>
      </c>
      <c r="BK144" s="36"/>
      <c r="BL144" s="36">
        <f t="shared" ref="BL144" si="1001">(BK144/12*5*$D144*$F144*$G144*$I144*BL$11)+(BK144/12*7*$E144*$F144*$H144*$I144*BL$12)</f>
        <v>0</v>
      </c>
      <c r="BM144" s="46">
        <v>0</v>
      </c>
      <c r="BN144" s="36">
        <f t="shared" si="798"/>
        <v>0</v>
      </c>
      <c r="BO144" s="36">
        <v>9</v>
      </c>
      <c r="BP144" s="36">
        <f t="shared" si="799"/>
        <v>547867.91744999995</v>
      </c>
      <c r="BQ144" s="36">
        <v>0</v>
      </c>
      <c r="BR144" s="36">
        <f t="shared" ref="BR144" si="1002">(BQ144/12*5*$D144*$F144*$G144*$I144*BR$11)+(BQ144/12*7*$E144*$F144*$H144*$I144*BR$12)</f>
        <v>0</v>
      </c>
      <c r="BS144" s="36">
        <v>2</v>
      </c>
      <c r="BT144" s="36">
        <f t="shared" ref="BT144" si="1003">(BS144/12*5*$D144*$F144*$G144*$I144*BT$11)+(BS144/12*7*$E144*$F144*$H144*$I144*BT$12)</f>
        <v>67697.871149999992</v>
      </c>
      <c r="BU144" s="36">
        <v>0</v>
      </c>
      <c r="BV144" s="36">
        <f t="shared" si="802"/>
        <v>0</v>
      </c>
      <c r="BW144" s="36"/>
      <c r="BX144" s="36">
        <f t="shared" si="803"/>
        <v>0</v>
      </c>
      <c r="BY144" s="36">
        <v>0</v>
      </c>
      <c r="BZ144" s="36">
        <f t="shared" ref="BZ144" si="1004">(BY144/12*5*$D144*$F144*$G144*$I144*BZ$11)+(BY144/12*7*$E144*$F144*$H144*$I144*BZ$12)</f>
        <v>0</v>
      </c>
      <c r="CA144" s="36">
        <v>2</v>
      </c>
      <c r="CB144" s="36">
        <f t="shared" si="805"/>
        <v>98045.192699999985</v>
      </c>
      <c r="CC144" s="36">
        <v>0</v>
      </c>
      <c r="CD144" s="36">
        <f t="shared" ref="CD144" si="1005">(CC144/12*5*$D144*$F144*$G144*$I144*CD$11)+(CC144/12*7*$E144*$F144*$H144*$I144*CD$12)</f>
        <v>0</v>
      </c>
      <c r="CE144" s="36"/>
      <c r="CF144" s="36">
        <f t="shared" ref="CF144" si="1006">(CE144/12*5*$D144*$F144*$G144*$I144*CF$11)+(CE144/12*7*$E144*$F144*$H144*$I144*CF$12)</f>
        <v>0</v>
      </c>
      <c r="CG144" s="36"/>
      <c r="CH144" s="36">
        <f t="shared" ref="CH144" si="1007">(CG144/12*5*$D144*$F144*$G144*$I144*CH$11)+(CG144/12*7*$E144*$F144*$H144*$I144*CH$12)</f>
        <v>0</v>
      </c>
      <c r="CI144" s="36"/>
      <c r="CJ144" s="36">
        <f t="shared" ref="CJ144" si="1008">(CI144/12*5*$D144*$F144*$G144*$I144*CJ$11)+(CI144/12*7*$E144*$F144*$H144*$I144*CJ$12)</f>
        <v>0</v>
      </c>
      <c r="CK144" s="36">
        <v>4</v>
      </c>
      <c r="CL144" s="36">
        <f t="shared" si="810"/>
        <v>218505.46006799996</v>
      </c>
      <c r="CM144" s="36">
        <v>1</v>
      </c>
      <c r="CN144" s="36">
        <f t="shared" si="810"/>
        <v>62796.890708999992</v>
      </c>
      <c r="CO144" s="41"/>
      <c r="CP144" s="36">
        <f t="shared" ref="CP144" si="1009">(CO144/12*5*$D144*$F144*$G144*$I144*CP$11)+(CO144/12*7*$E144*$F144*$H144*$I144*CP$12)</f>
        <v>0</v>
      </c>
      <c r="CQ144" s="36"/>
      <c r="CR144" s="36">
        <f t="shared" ref="CR144" si="1010">(CQ144/12*5*$D144*$F144*$G144*$J144*CR$11)+(CQ144/12*7*$E144*$F144*$H144*$J144*CR$12)</f>
        <v>0</v>
      </c>
      <c r="CS144" s="36">
        <v>3</v>
      </c>
      <c r="CT144" s="36">
        <f t="shared" ref="CT144" si="1011">(CS144/12*5*$D144*$F144*$G144*$J144*CT$11)+(CS144/12*7*$E144*$F144*$H144*$J144*CT$12)</f>
        <v>160101.07936199999</v>
      </c>
      <c r="CU144" s="36">
        <v>1</v>
      </c>
      <c r="CV144" s="36">
        <f t="shared" ref="CV144" si="1012">(CU144/12*5*$D144*$F144*$G144*$J144*CV$11)+(CU144/12*7*$E144*$F144*$H144*$J144*CV$12)</f>
        <v>61492.682600999986</v>
      </c>
      <c r="CW144" s="36"/>
      <c r="CX144" s="36">
        <f t="shared" ref="CX144" si="1013">(CW144/12*5*$D144*$F144*$G144*$J144*CX$11)+(CW144/12*7*$E144*$F144*$H144*$J144*CX$12)</f>
        <v>0</v>
      </c>
      <c r="CY144" s="36"/>
      <c r="CZ144" s="36">
        <f t="shared" ref="CZ144" si="1014">(CY144/12*5*$D144*$F144*$G144*$J144*CZ$11)+(CY144/12*7*$E144*$F144*$H144*$J144*CZ$12)</f>
        <v>0</v>
      </c>
      <c r="DA144" s="36"/>
      <c r="DB144" s="36">
        <f t="shared" ref="DB144" si="1015">(DA144/12*5*$D144*$F144*$G144*$I144*DB$11)+(DA144/12*7*$E144*$F144*$H144*$I144*DB$12)</f>
        <v>0</v>
      </c>
      <c r="DC144" s="36">
        <v>1</v>
      </c>
      <c r="DD144" s="36">
        <f t="shared" ref="DD144" si="1016">(DC144/12*5*$D144*$F144*$G144*$I144*DD$11)+(DC144/12*7*$E144*$F144*$H144*$I144*DD$12)</f>
        <v>52235.665544999996</v>
      </c>
      <c r="DE144" s="36"/>
      <c r="DF144" s="36">
        <f t="shared" ref="DF144" si="1017">(DE144/12*5*$D144*$F144*$G144*$J144*DF$11)+(DE144/12*7*$E144*$F144*$H144*$J144*DF$12)</f>
        <v>0</v>
      </c>
      <c r="DG144" s="36">
        <v>6</v>
      </c>
      <c r="DH144" s="36">
        <f t="shared" ref="DH144" si="1018">(DG144/12*5*$D144*$F144*$G144*$J144*DH$11)+(DG144/12*7*$E144*$F144*$H144*$J144*DH$12)</f>
        <v>396085.71995999996</v>
      </c>
      <c r="DI144" s="36"/>
      <c r="DJ144" s="36">
        <f t="shared" si="821"/>
        <v>0</v>
      </c>
      <c r="DK144" s="36">
        <v>15</v>
      </c>
      <c r="DL144" s="36">
        <f t="shared" ref="DL144:DL188" si="1019">(DK144/12*5*$D144*$F144*$G144*$L144*DL$11)+(DK144/12*7*$E144*$F144*$G144*$L144*DL$12)</f>
        <v>1464913.9165499997</v>
      </c>
      <c r="DM144" s="36"/>
      <c r="DN144" s="36">
        <f t="shared" si="981"/>
        <v>0</v>
      </c>
      <c r="DO144" s="36">
        <f t="shared" si="982"/>
        <v>299</v>
      </c>
      <c r="DP144" s="36">
        <f t="shared" si="982"/>
        <v>15323614.345913997</v>
      </c>
      <c r="DQ144" s="47">
        <f t="shared" ref="DQ144" si="1020">ROUND(DO144*H144,0)</f>
        <v>299</v>
      </c>
      <c r="DR144" s="80">
        <f t="shared" si="983"/>
        <v>1</v>
      </c>
    </row>
    <row r="145" spans="1:122" ht="15.75" customHeight="1" x14ac:dyDescent="0.25">
      <c r="A145" s="43">
        <v>19</v>
      </c>
      <c r="B145" s="67"/>
      <c r="C145" s="67" t="s">
        <v>270</v>
      </c>
      <c r="D145" s="32">
        <f t="shared" ref="D145:D208" si="1021">D144</f>
        <v>19063</v>
      </c>
      <c r="E145" s="33">
        <v>18530</v>
      </c>
      <c r="F145" s="72">
        <v>2.2400000000000002</v>
      </c>
      <c r="G145" s="35">
        <v>1</v>
      </c>
      <c r="H145" s="55">
        <v>1</v>
      </c>
      <c r="I145" s="32">
        <v>1.4</v>
      </c>
      <c r="J145" s="32">
        <v>1.68</v>
      </c>
      <c r="K145" s="32">
        <v>2.23</v>
      </c>
      <c r="L145" s="32">
        <v>2.57</v>
      </c>
      <c r="M145" s="51">
        <f t="shared" ref="M145:BX145" si="1022">SUM(M146:M180)</f>
        <v>885</v>
      </c>
      <c r="N145" s="51">
        <f t="shared" si="1022"/>
        <v>73603782.804708332</v>
      </c>
      <c r="O145" s="51">
        <f t="shared" si="1022"/>
        <v>80</v>
      </c>
      <c r="P145" s="51">
        <f t="shared" si="1022"/>
        <v>3594124.6229583328</v>
      </c>
      <c r="Q145" s="51">
        <f t="shared" si="1022"/>
        <v>0</v>
      </c>
      <c r="R145" s="51">
        <f t="shared" si="1022"/>
        <v>0</v>
      </c>
      <c r="S145" s="51">
        <f t="shared" si="1022"/>
        <v>0</v>
      </c>
      <c r="T145" s="51">
        <f t="shared" si="1022"/>
        <v>0</v>
      </c>
      <c r="U145" s="51">
        <f t="shared" si="1022"/>
        <v>4806</v>
      </c>
      <c r="V145" s="51">
        <f t="shared" si="1022"/>
        <v>366607016.56281495</v>
      </c>
      <c r="W145" s="51">
        <f t="shared" si="1022"/>
        <v>29</v>
      </c>
      <c r="X145" s="51">
        <f t="shared" si="1022"/>
        <v>1558346.7065833334</v>
      </c>
      <c r="Y145" s="51">
        <f t="shared" si="1022"/>
        <v>0</v>
      </c>
      <c r="Z145" s="51">
        <f t="shared" si="1022"/>
        <v>0</v>
      </c>
      <c r="AA145" s="51">
        <f t="shared" si="1022"/>
        <v>0</v>
      </c>
      <c r="AB145" s="51">
        <f t="shared" si="1022"/>
        <v>0</v>
      </c>
      <c r="AC145" s="51">
        <f t="shared" si="1022"/>
        <v>0</v>
      </c>
      <c r="AD145" s="51">
        <f t="shared" si="1022"/>
        <v>0</v>
      </c>
      <c r="AE145" s="51">
        <f t="shared" si="1022"/>
        <v>18</v>
      </c>
      <c r="AF145" s="51">
        <f t="shared" si="1022"/>
        <v>1590630.2618499997</v>
      </c>
      <c r="AG145" s="51">
        <f t="shared" si="1022"/>
        <v>7</v>
      </c>
      <c r="AH145" s="51">
        <f t="shared" si="1022"/>
        <v>314586.02046666661</v>
      </c>
      <c r="AI145" s="51">
        <f t="shared" si="1022"/>
        <v>0</v>
      </c>
      <c r="AJ145" s="51">
        <f t="shared" si="1022"/>
        <v>0</v>
      </c>
      <c r="AK145" s="51">
        <f t="shared" si="1022"/>
        <v>50</v>
      </c>
      <c r="AL145" s="51">
        <f t="shared" si="1022"/>
        <v>1561215.180525</v>
      </c>
      <c r="AM145" s="51">
        <f t="shared" si="1022"/>
        <v>81</v>
      </c>
      <c r="AN145" s="51">
        <f t="shared" si="1022"/>
        <v>3596117.4040959999</v>
      </c>
      <c r="AO145" s="51">
        <f t="shared" si="1022"/>
        <v>30</v>
      </c>
      <c r="AP145" s="51">
        <f t="shared" si="1022"/>
        <v>427298.86499999999</v>
      </c>
      <c r="AQ145" s="51">
        <f t="shared" si="1022"/>
        <v>245</v>
      </c>
      <c r="AR145" s="51">
        <f t="shared" si="1022"/>
        <v>6748593.6797439996</v>
      </c>
      <c r="AS145" s="51">
        <f t="shared" si="1022"/>
        <v>1667</v>
      </c>
      <c r="AT145" s="51">
        <f t="shared" si="1022"/>
        <v>134602959.517845</v>
      </c>
      <c r="AU145" s="51">
        <f t="shared" si="1022"/>
        <v>0</v>
      </c>
      <c r="AV145" s="51">
        <f t="shared" si="1022"/>
        <v>0</v>
      </c>
      <c r="AW145" s="51">
        <f t="shared" si="1022"/>
        <v>0</v>
      </c>
      <c r="AX145" s="51">
        <f t="shared" si="1022"/>
        <v>0</v>
      </c>
      <c r="AY145" s="51">
        <f t="shared" si="1022"/>
        <v>0</v>
      </c>
      <c r="AZ145" s="51">
        <f t="shared" si="1022"/>
        <v>0</v>
      </c>
      <c r="BA145" s="51">
        <f t="shared" si="1022"/>
        <v>0</v>
      </c>
      <c r="BB145" s="51">
        <f t="shared" si="1022"/>
        <v>0</v>
      </c>
      <c r="BC145" s="51">
        <f t="shared" si="1022"/>
        <v>0</v>
      </c>
      <c r="BD145" s="51">
        <f t="shared" si="1022"/>
        <v>0</v>
      </c>
      <c r="BE145" s="51">
        <f t="shared" si="1022"/>
        <v>0</v>
      </c>
      <c r="BF145" s="51">
        <f t="shared" si="1022"/>
        <v>0</v>
      </c>
      <c r="BG145" s="51">
        <f t="shared" si="1022"/>
        <v>70</v>
      </c>
      <c r="BH145" s="51">
        <f t="shared" si="1022"/>
        <v>997030.68499999994</v>
      </c>
      <c r="BI145" s="51">
        <f t="shared" si="1022"/>
        <v>207</v>
      </c>
      <c r="BJ145" s="51">
        <f t="shared" si="1022"/>
        <v>8477702.3751000017</v>
      </c>
      <c r="BK145" s="51">
        <f t="shared" si="1022"/>
        <v>218</v>
      </c>
      <c r="BL145" s="51">
        <f t="shared" si="1022"/>
        <v>9059650.7739733346</v>
      </c>
      <c r="BM145" s="51">
        <f t="shared" si="1022"/>
        <v>50</v>
      </c>
      <c r="BN145" s="51">
        <f t="shared" si="1022"/>
        <v>1929368.8505000002</v>
      </c>
      <c r="BO145" s="51">
        <f t="shared" si="1022"/>
        <v>0</v>
      </c>
      <c r="BP145" s="51">
        <f t="shared" si="1022"/>
        <v>0</v>
      </c>
      <c r="BQ145" s="51">
        <f t="shared" si="1022"/>
        <v>0</v>
      </c>
      <c r="BR145" s="51">
        <f t="shared" si="1022"/>
        <v>0</v>
      </c>
      <c r="BS145" s="51">
        <f t="shared" si="1022"/>
        <v>0</v>
      </c>
      <c r="BT145" s="51">
        <f t="shared" si="1022"/>
        <v>0</v>
      </c>
      <c r="BU145" s="51">
        <f t="shared" si="1022"/>
        <v>0</v>
      </c>
      <c r="BV145" s="51">
        <f t="shared" si="1022"/>
        <v>0</v>
      </c>
      <c r="BW145" s="51">
        <f t="shared" si="1022"/>
        <v>0</v>
      </c>
      <c r="BX145" s="51">
        <f t="shared" si="1022"/>
        <v>0</v>
      </c>
      <c r="BY145" s="51">
        <f t="shared" ref="BY145:DQ145" si="1023">SUM(BY146:BY180)</f>
        <v>0</v>
      </c>
      <c r="BZ145" s="51">
        <f t="shared" si="1023"/>
        <v>0</v>
      </c>
      <c r="CA145" s="51">
        <f t="shared" si="1023"/>
        <v>0</v>
      </c>
      <c r="CB145" s="51">
        <f t="shared" si="1023"/>
        <v>0</v>
      </c>
      <c r="CC145" s="51">
        <f t="shared" si="1023"/>
        <v>0</v>
      </c>
      <c r="CD145" s="51">
        <f t="shared" si="1023"/>
        <v>0</v>
      </c>
      <c r="CE145" s="51">
        <f t="shared" si="1023"/>
        <v>3</v>
      </c>
      <c r="CF145" s="51">
        <f t="shared" si="1023"/>
        <v>29692.048749999998</v>
      </c>
      <c r="CG145" s="51">
        <f t="shared" si="1023"/>
        <v>0</v>
      </c>
      <c r="CH145" s="51">
        <f t="shared" si="1023"/>
        <v>0</v>
      </c>
      <c r="CI145" s="51">
        <f t="shared" si="1023"/>
        <v>0</v>
      </c>
      <c r="CJ145" s="51">
        <f t="shared" si="1023"/>
        <v>0</v>
      </c>
      <c r="CK145" s="51">
        <f t="shared" si="1023"/>
        <v>60</v>
      </c>
      <c r="CL145" s="51">
        <f t="shared" si="1023"/>
        <v>1947463.9576699999</v>
      </c>
      <c r="CM145" s="51">
        <f t="shared" si="1023"/>
        <v>17</v>
      </c>
      <c r="CN145" s="51">
        <f t="shared" si="1023"/>
        <v>526338.68506799988</v>
      </c>
      <c r="CO145" s="59">
        <f t="shared" si="1023"/>
        <v>3</v>
      </c>
      <c r="CP145" s="51">
        <f t="shared" si="1023"/>
        <v>44498.693749999991</v>
      </c>
      <c r="CQ145" s="51">
        <f t="shared" si="1023"/>
        <v>14</v>
      </c>
      <c r="CR145" s="51">
        <f t="shared" si="1023"/>
        <v>531229.90648000001</v>
      </c>
      <c r="CS145" s="51">
        <f t="shared" si="1023"/>
        <v>0</v>
      </c>
      <c r="CT145" s="51">
        <f t="shared" si="1023"/>
        <v>0</v>
      </c>
      <c r="CU145" s="51">
        <f t="shared" si="1023"/>
        <v>22</v>
      </c>
      <c r="CV145" s="51">
        <f t="shared" si="1023"/>
        <v>946124.25686099986</v>
      </c>
      <c r="CW145" s="51">
        <f t="shared" si="1023"/>
        <v>9</v>
      </c>
      <c r="CX145" s="51">
        <f t="shared" si="1023"/>
        <v>161522.6067</v>
      </c>
      <c r="CY145" s="51">
        <f t="shared" si="1023"/>
        <v>48</v>
      </c>
      <c r="CZ145" s="51">
        <f t="shared" si="1023"/>
        <v>1604265.1125969999</v>
      </c>
      <c r="DA145" s="51">
        <f t="shared" si="1023"/>
        <v>37</v>
      </c>
      <c r="DB145" s="51">
        <f t="shared" si="1023"/>
        <v>1832933.6110166665</v>
      </c>
      <c r="DC145" s="51">
        <f t="shared" si="1023"/>
        <v>5</v>
      </c>
      <c r="DD145" s="51">
        <f t="shared" si="1023"/>
        <v>76367.932083333333</v>
      </c>
      <c r="DE145" s="51">
        <f t="shared" si="1023"/>
        <v>0</v>
      </c>
      <c r="DF145" s="51">
        <f t="shared" si="1023"/>
        <v>0</v>
      </c>
      <c r="DG145" s="51">
        <f t="shared" si="1023"/>
        <v>6</v>
      </c>
      <c r="DH145" s="51">
        <f t="shared" si="1023"/>
        <v>191093.9877</v>
      </c>
      <c r="DI145" s="51">
        <f t="shared" si="1023"/>
        <v>0</v>
      </c>
      <c r="DJ145" s="51">
        <f t="shared" si="1023"/>
        <v>0</v>
      </c>
      <c r="DK145" s="51">
        <f t="shared" si="1023"/>
        <v>12</v>
      </c>
      <c r="DL145" s="51">
        <f t="shared" si="1023"/>
        <v>342669.92199999996</v>
      </c>
      <c r="DM145" s="51">
        <f t="shared" si="1023"/>
        <v>0</v>
      </c>
      <c r="DN145" s="51">
        <f t="shared" si="1023"/>
        <v>0</v>
      </c>
      <c r="DO145" s="51">
        <f t="shared" si="1023"/>
        <v>8679</v>
      </c>
      <c r="DP145" s="51">
        <f t="shared" si="1023"/>
        <v>622902625.03184104</v>
      </c>
      <c r="DQ145" s="51">
        <f t="shared" si="1023"/>
        <v>8679</v>
      </c>
      <c r="DR145" s="70">
        <f t="shared" ref="DR145" si="1024">SUM(DQ145/DO145)</f>
        <v>1</v>
      </c>
    </row>
    <row r="146" spans="1:122" ht="51" customHeight="1" x14ac:dyDescent="0.25">
      <c r="A146" s="43">
        <v>1</v>
      </c>
      <c r="B146" s="44">
        <v>115</v>
      </c>
      <c r="C146" s="31" t="s">
        <v>271</v>
      </c>
      <c r="D146" s="32">
        <f t="shared" si="1021"/>
        <v>19063</v>
      </c>
      <c r="E146" s="33">
        <v>18530</v>
      </c>
      <c r="F146" s="32">
        <v>1.98</v>
      </c>
      <c r="G146" s="35">
        <v>1</v>
      </c>
      <c r="H146" s="55">
        <v>1</v>
      </c>
      <c r="I146" s="32">
        <v>1.4</v>
      </c>
      <c r="J146" s="32">
        <v>1.68</v>
      </c>
      <c r="K146" s="32">
        <v>2.23</v>
      </c>
      <c r="L146" s="32">
        <v>2.57</v>
      </c>
      <c r="M146" s="36">
        <v>4</v>
      </c>
      <c r="N146" s="36">
        <f>(M146/12*5*$D146*$F146*$G146*$I146*N$11)+(M146/12*7*$E146*$F146*$H146*$I146)</f>
        <v>208803.81059999997</v>
      </c>
      <c r="O146" s="36">
        <v>1</v>
      </c>
      <c r="P146" s="36">
        <f>(O146/12*5*$D146*$F146*$G146*$I146*P$11)+(O146/12*7*$E146*$F146*$H146*$I146)</f>
        <v>52200.952649999992</v>
      </c>
      <c r="Q146" s="36"/>
      <c r="R146" s="36">
        <f>(Q146/12*5*$D146*$F146*$G146*$I146*R$11)+(Q146/12*7*$E146*$F146*$H146*$I146)</f>
        <v>0</v>
      </c>
      <c r="S146" s="36"/>
      <c r="T146" s="36">
        <f>(S146/12*5*$D146*$F146*$G146*$I146*T$11)+(S146/12*7*$E146*$F146*$H146*$I146)</f>
        <v>0</v>
      </c>
      <c r="U146" s="36">
        <v>36</v>
      </c>
      <c r="V146" s="36">
        <f>(U146/12*5*$D146*$F146*$G146*$I146*V$11)+(U146/12*7*$E146*$F146*$H146*$I146)</f>
        <v>1892709.1675799997</v>
      </c>
      <c r="W146" s="36">
        <v>0</v>
      </c>
      <c r="X146" s="36">
        <f>(W146/12*5*$D146*$F146*$G146*$I146*X$11)+(W146/12*7*$E146*$F146*$H146*$I146)</f>
        <v>0</v>
      </c>
      <c r="Y146" s="36"/>
      <c r="Z146" s="36">
        <f>(Y146/12*5*$D146*$F146*$G146*$I146*Z$11)+(Y146/12*7*$E146*$F146*$H146*$I146)</f>
        <v>0</v>
      </c>
      <c r="AA146" s="36"/>
      <c r="AB146" s="36">
        <f>(AA146/12*5*$D146*$F146*$G146*$I146*AB$11)+(AA146/12*7*$E146*$F146*$H146*$I146)</f>
        <v>0</v>
      </c>
      <c r="AC146" s="36">
        <v>0</v>
      </c>
      <c r="AD146" s="36">
        <f>(AC146/12*5*$D146*$F146*$G146*$I146*AD$11)+(AC146/12*7*$E146*$F146*$H146*$I146)</f>
        <v>0</v>
      </c>
      <c r="AE146" s="36">
        <v>0</v>
      </c>
      <c r="AF146" s="36">
        <f>(AE146/12*5*$D146*$F146*$G146*$I146*AF$11)+(AE146/12*7*$E146*$F146*$H146*$I146)</f>
        <v>0</v>
      </c>
      <c r="AG146" s="36"/>
      <c r="AH146" s="36">
        <f>(AG146/12*5*$D146*$F146*$G146*$I146*AH$11)+(AG146/12*7*$E146*$F146*$H146*$I146)</f>
        <v>0</v>
      </c>
      <c r="AI146" s="36"/>
      <c r="AJ146" s="36">
        <f>(AI146/12*5*$D146*$F146*$G146*$I146*AJ$11)+(AI146/12*7*$E146*$F146*$H146*$I146)</f>
        <v>0</v>
      </c>
      <c r="AK146" s="56">
        <v>0</v>
      </c>
      <c r="AL146" s="36">
        <f>(AK146/12*5*$D146*$F146*$G146*$I146*AL$11)+(AK146/12*7*$E146*$F146*$H146*$I146)</f>
        <v>0</v>
      </c>
      <c r="AM146" s="40">
        <v>0</v>
      </c>
      <c r="AN146" s="36">
        <f>(AM146/12*5*$D146*$F146*$G146*$J146*AN$11)+(AM146/12*7*$E146*$F146*$H146*$J146)</f>
        <v>0</v>
      </c>
      <c r="AO146" s="36"/>
      <c r="AP146" s="36">
        <f>(AO146/12*5*$D146*$F146*$G146*$J146*AP$11)+(AO146/12*7*$E146*$F146*$H146*$J146)</f>
        <v>0</v>
      </c>
      <c r="AQ146" s="36"/>
      <c r="AR146" s="36">
        <f>(AQ146/12*5*$D146*$F146*$G146*$J146*AR$11)+(AQ146/12*7*$E146*$F146*$H146*$J146)</f>
        <v>0</v>
      </c>
      <c r="AS146" s="36">
        <v>27</v>
      </c>
      <c r="AT146" s="36">
        <f>(AS146/12*5*$D146*$F146*$G146*$J146*AT$11)+(AS146/12*7*$E146*$F146*$H146*$J146)</f>
        <v>1680610.2320700001</v>
      </c>
      <c r="AU146" s="36"/>
      <c r="AV146" s="36">
        <f>(AU146/12*5*$D146*$F146*$G146*$I146*AV$11)+(AU146/12*7*$E146*$F146*$H146*$I146)</f>
        <v>0</v>
      </c>
      <c r="AW146" s="36"/>
      <c r="AX146" s="36">
        <f>(AW146/12*5*$D146*$F146*$G146*$I146*AX$11)+(AW146/12*7*$E146*$F146*$H146*$I146)</f>
        <v>0</v>
      </c>
      <c r="AY146" s="36"/>
      <c r="AZ146" s="36">
        <f>(AY146/12*5*$D146*$F146*$G146*$J146*AZ$11)+(AY146/12*7*$E146*$F146*$H146*$J146)</f>
        <v>0</v>
      </c>
      <c r="BA146" s="36"/>
      <c r="BB146" s="36">
        <f>(BA146/12*5*$D146*$F146*$G146*$I146*BB$11)+(BA146/12*7*$E146*$F146*$H146*$I146)</f>
        <v>0</v>
      </c>
      <c r="BC146" s="36"/>
      <c r="BD146" s="36">
        <f>(BC146/12*5*$D146*$F146*$G146*$I146*BD$11)+(BC146/12*7*$E146*$F146*$H146*$I146)</f>
        <v>0</v>
      </c>
      <c r="BE146" s="36"/>
      <c r="BF146" s="36">
        <f>(BE146/12*5*$D146*$F146*$G146*$I146*BF$11)+(BE146/12*7*$E146*$F146*$H146*$I146)</f>
        <v>0</v>
      </c>
      <c r="BG146" s="36"/>
      <c r="BH146" s="36">
        <f>(BG146/12*5*$D146*$F146*$G146*$J146*BH$11)+(BG146/12*7*$E146*$F146*$H146*$J146)</f>
        <v>0</v>
      </c>
      <c r="BI146" s="36">
        <v>0</v>
      </c>
      <c r="BJ146" s="36">
        <f>(BI146/12*5*$D146*$F146*$G146*$I146*BJ$11)+(BI146/12*7*$E146*$F146*$H146*$I146)</f>
        <v>0</v>
      </c>
      <c r="BK146" s="36"/>
      <c r="BL146" s="36">
        <f>(BK146/12*5*$D146*$F146*$G146*$I146*BL$11)+(BK146/12*7*$E146*$F146*$H146*$I146)</f>
        <v>0</v>
      </c>
      <c r="BM146" s="46"/>
      <c r="BN146" s="36">
        <f>(BM146/12*5*$D146*$F146*$G146*$J146*BN$11)+(BM146/12*7*$E146*$F146*$H146*$J146)</f>
        <v>0</v>
      </c>
      <c r="BO146" s="36"/>
      <c r="BP146" s="36">
        <f>(BO146/12*5*$D146*$F146*$G146*$J146*BP$11)+(BO146/12*7*$E146*$F146*$H146*$J146)</f>
        <v>0</v>
      </c>
      <c r="BQ146" s="36"/>
      <c r="BR146" s="36">
        <f>(BQ146/12*5*$D146*$F146*$G146*$I146*BR$11)+(BQ146/12*7*$E146*$F146*$H146*$I146)</f>
        <v>0</v>
      </c>
      <c r="BS146" s="36"/>
      <c r="BT146" s="36">
        <f>(BS146/12*5*$D146*$F146*$G146*$I146*BT$11)+(BS146/12*7*$E146*$F146*$H146*$I146)</f>
        <v>0</v>
      </c>
      <c r="BU146" s="36"/>
      <c r="BV146" s="36">
        <f>(BU146/12*5*$D146*$F146*$G146*$J146*BV$11)+(BU146/12*7*$E146*$F146*$H146*$J146)</f>
        <v>0</v>
      </c>
      <c r="BW146" s="36"/>
      <c r="BX146" s="36">
        <f>(BW146/12*5*$D146*$F146*$G146*$J146*BX$11)+(BW146/12*7*$E146*$F146*$H146*$J146)</f>
        <v>0</v>
      </c>
      <c r="BY146" s="36"/>
      <c r="BZ146" s="36">
        <f>(BY146/12*5*$D146*$F146*$G146*$I146*BZ$11)+(BY146/12*7*$E146*$F146*$H146*$I146)</f>
        <v>0</v>
      </c>
      <c r="CA146" s="36"/>
      <c r="CB146" s="36">
        <f>(CA146/12*5*$D146*$F146*$G146*$J146*CB$11)+(CA146/12*7*$E146*$F146*$H146*$J146)</f>
        <v>0</v>
      </c>
      <c r="CC146" s="36"/>
      <c r="CD146" s="36">
        <f>(CC146/12*5*$D146*$F146*$G146*$I146*CD$11)+(CC146/12*7*$E146*$F146*$H146*$I146)</f>
        <v>0</v>
      </c>
      <c r="CE146" s="36"/>
      <c r="CF146" s="36">
        <f>(CE146/12*5*$D146*$F146*$G146*$I146*CF$11)+(CE146/12*7*$E146*$F146*$H146*$I146)</f>
        <v>0</v>
      </c>
      <c r="CG146" s="36"/>
      <c r="CH146" s="36">
        <f>(CG146/12*5*$D146*$F146*$G146*$I146*CH$11)+(CG146/12*7*$E146*$F146*$H146*$I146)</f>
        <v>0</v>
      </c>
      <c r="CI146" s="36"/>
      <c r="CJ146" s="36">
        <f>(CI146/12*5*$D146*$F146*$G146*$I146*CJ$11)+(CI146/12*7*$E146*$F146*$H146*$I146)</f>
        <v>0</v>
      </c>
      <c r="CK146" s="36"/>
      <c r="CL146" s="36">
        <f>(CK146/12*5*$D146*$F146*$G146*$J146*CL$11)+(CK146/12*7*$E146*$F146*$H146*$J146)</f>
        <v>0</v>
      </c>
      <c r="CM146" s="36">
        <v>3</v>
      </c>
      <c r="CN146" s="36">
        <f>(CM146/12*5*$D146*$F146*$G146*$J146*CN$11)+(CM146/12*7*$E146*$F146*$H146*$J146)</f>
        <v>196563.200526</v>
      </c>
      <c r="CO146" s="41"/>
      <c r="CP146" s="36">
        <f>(CO146/12*5*$D146*$F146*$G146*$I146*CP$11)+(CO146/12*7*$E146*$F146*$H146*$I146)</f>
        <v>0</v>
      </c>
      <c r="CQ146" s="36"/>
      <c r="CR146" s="36">
        <f>(CQ146/12*5*$D146*$F146*$G146*$J146*CR$11)+(CQ146/12*7*$E146*$F146*$H146*$J146)</f>
        <v>0</v>
      </c>
      <c r="CS146" s="36"/>
      <c r="CT146" s="36">
        <f>(CS146/12*5*$D146*$F146*$G146*$J146*CT$11)+(CS146/12*7*$E146*$F146*$H146*$J146)</f>
        <v>0</v>
      </c>
      <c r="CU146" s="36"/>
      <c r="CV146" s="36">
        <f>(CU146/12*5*$D146*$F146*$G146*$J146*CV$11)+(CU146/12*7*$E146*$F146*$H146*$J146)</f>
        <v>0</v>
      </c>
      <c r="CW146" s="36"/>
      <c r="CX146" s="36">
        <f>(CW146/12*5*$D146*$F146*$G146*$J146*CX$11)+(CW146/12*7*$E146*$F146*$H146*$J146)</f>
        <v>0</v>
      </c>
      <c r="CY146" s="36"/>
      <c r="CZ146" s="36">
        <f>(CY146/12*5*$D146*$F146*$G146*$J146*CZ$11)+(CY146/12*7*$E146*$F146*$H146*$J146)</f>
        <v>0</v>
      </c>
      <c r="DA146" s="36">
        <v>3</v>
      </c>
      <c r="DB146" s="36">
        <f>(DA146/12*5*$D146*$F146*$G146*$I146*DB$11)+(DA146/12*7*$E146*$F146*$H146*$I146)</f>
        <v>164529.25334999996</v>
      </c>
      <c r="DC146" s="36"/>
      <c r="DD146" s="36">
        <f>(DC146/12*5*$D146*$F146*$G146*$I146*DD$11)+(DC146/12*7*$E146*$F146*$H146*$I146)</f>
        <v>0</v>
      </c>
      <c r="DE146" s="36"/>
      <c r="DF146" s="36">
        <f>(DE146/12*5*$D146*$F146*$G146*$J146*DF$11)+(DE146/12*7*$E146*$F146*$H146*$J146)</f>
        <v>0</v>
      </c>
      <c r="DG146" s="36"/>
      <c r="DH146" s="36">
        <f>(DG146/12*5*$D146*$F146*$G146*$J146*DH$11)+(DG146/12*7*$E146*$F146*$H146*$J146)</f>
        <v>0</v>
      </c>
      <c r="DI146" s="36"/>
      <c r="DJ146" s="36">
        <f>(DI146/12*5*$D146*$F146*$G146*$K146*DJ$11)+(DI146/12*7*$E146*$F146*$H146*$K146)</f>
        <v>0</v>
      </c>
      <c r="DK146" s="36"/>
      <c r="DL146" s="36">
        <f>(DK146/12*5*$D146*$F146*$G146*$L146*DL$11)+(DK146/12*7*$E146*$F146*$H146*$L146)</f>
        <v>0</v>
      </c>
      <c r="DM146" s="36"/>
      <c r="DN146" s="36">
        <f t="shared" si="981"/>
        <v>0</v>
      </c>
      <c r="DO146" s="36">
        <f t="shared" ref="DO146:DP180" si="1025">SUM(M146,O146,Q146,S146,U146,W146,Y146,AA146,AC146,AE146,AG146,AI146,AK146,AM146,AO146,AQ146,AS146,AU146,AW146,AY146,BA146,BC146,BE146,BG146,BI146,BK146,BM146,BO146,BQ146,BS146,BU146,BW146,BY146,CA146,CC146,CE146,CG146,CI146,CK146,CM146,CO146,CQ146,CS146,CU146,CW146,CY146,DA146,DC146,DE146,DG146,DI146,DK146,DM146)</f>
        <v>74</v>
      </c>
      <c r="DP146" s="36">
        <f t="shared" si="1025"/>
        <v>4195416.6167759998</v>
      </c>
      <c r="DQ146" s="47">
        <f t="shared" ref="DQ146:DQ209" si="1026">ROUND(DO146*H146,0)</f>
        <v>74</v>
      </c>
      <c r="DR146" s="80">
        <f t="shared" si="983"/>
        <v>1</v>
      </c>
    </row>
    <row r="147" spans="1:122" ht="27.75" customHeight="1" x14ac:dyDescent="0.25">
      <c r="A147" s="43"/>
      <c r="B147" s="44">
        <v>116</v>
      </c>
      <c r="C147" s="31" t="s">
        <v>272</v>
      </c>
      <c r="D147" s="32">
        <f t="shared" si="1021"/>
        <v>19063</v>
      </c>
      <c r="E147" s="33">
        <v>18530</v>
      </c>
      <c r="F147" s="32">
        <v>3.66</v>
      </c>
      <c r="G147" s="35">
        <v>1</v>
      </c>
      <c r="H147" s="35">
        <v>1</v>
      </c>
      <c r="I147" s="32">
        <v>1.4</v>
      </c>
      <c r="J147" s="32">
        <v>1.68</v>
      </c>
      <c r="K147" s="32">
        <v>2.23</v>
      </c>
      <c r="L147" s="32">
        <v>2.57</v>
      </c>
      <c r="M147" s="36">
        <v>8</v>
      </c>
      <c r="N147" s="36">
        <f t="shared" si="769"/>
        <v>816250.29639999999</v>
      </c>
      <c r="O147" s="36">
        <v>0</v>
      </c>
      <c r="P147" s="36">
        <f t="shared" si="769"/>
        <v>0</v>
      </c>
      <c r="Q147" s="36"/>
      <c r="R147" s="36">
        <f t="shared" ref="R147:R149" si="1027">(Q147/12*5*$D147*$F147*$G147*$I147*R$11)+(Q147/12*7*$E147*$F147*$H147*$I147*R$12)</f>
        <v>0</v>
      </c>
      <c r="S147" s="36"/>
      <c r="T147" s="36">
        <f t="shared" ref="T147:T149" si="1028">(S147/12*5*$D147*$F147*$G147*$I147*T$11)+(S147/12*7*$E147*$F147*$H147*$I147*T$12)</f>
        <v>0</v>
      </c>
      <c r="U147" s="36">
        <v>210</v>
      </c>
      <c r="V147" s="36">
        <f t="shared" ref="V147:V149" si="1029">(U147/12*5*$D147*$F147*$G147*$I147*V$11)+(U147/12*7*$E147*$F147*$H147*$I147*V$12)</f>
        <v>21571867.513349995</v>
      </c>
      <c r="W147" s="36">
        <v>0</v>
      </c>
      <c r="X147" s="36">
        <f t="shared" ref="X147:X149" si="1030">(W147/12*5*$D147*$F147*$G147*$I147*X$11)+(W147/12*7*$E147*$F147*$H147*$I147*X$12)</f>
        <v>0</v>
      </c>
      <c r="Y147" s="36"/>
      <c r="Z147" s="36">
        <f t="shared" ref="Z147:Z149" si="1031">(Y147/12*5*$D147*$F147*$G147*$I147*Z$11)+(Y147/12*7*$E147*$F147*$H147*$I147*Z$12)</f>
        <v>0</v>
      </c>
      <c r="AA147" s="36"/>
      <c r="AB147" s="36">
        <f t="shared" ref="AB147:AB149" si="1032">(AA147/12*5*$D147*$F147*$G147*$I147*AB$11)+(AA147/12*7*$E147*$F147*$H147*$I147*AB$12)</f>
        <v>0</v>
      </c>
      <c r="AC147" s="36">
        <v>0</v>
      </c>
      <c r="AD147" s="36">
        <f t="shared" ref="AD147:AD149" si="1033">(AC147/12*5*$D147*$F147*$G147*$I147*AD$11)+(AC147/12*7*$E147*$F147*$H147*$I147*AD$12)</f>
        <v>0</v>
      </c>
      <c r="AE147" s="36">
        <v>0</v>
      </c>
      <c r="AF147" s="36">
        <f t="shared" ref="AF147:AF149" si="1034">(AE147/12*5*$D147*$F147*$G147*$I147*AF$11)+(AE147/12*7*$E147*$F147*$H147*$I147*AF$12)</f>
        <v>0</v>
      </c>
      <c r="AG147" s="36"/>
      <c r="AH147" s="36">
        <f t="shared" ref="AH147:AH149" si="1035">(AG147/12*5*$D147*$F147*$G147*$I147*AH$11)+(AG147/12*7*$E147*$F147*$H147*$I147*AH$12)</f>
        <v>0</v>
      </c>
      <c r="AI147" s="36"/>
      <c r="AJ147" s="36">
        <f t="shared" ref="AJ147:AJ149" si="1036">(AI147/12*5*$D147*$F147*$G147*$I147*AJ$11)+(AI147/12*7*$E147*$F147*$H147*$I147*AJ$12)</f>
        <v>0</v>
      </c>
      <c r="AK147" s="56">
        <v>0</v>
      </c>
      <c r="AL147" s="36">
        <f t="shared" ref="AL147:AL149" si="1037">(AK147/12*5*$D147*$F147*$G147*$I147*AL$11)+(AK147/12*7*$E147*$F147*$H147*$I147*AL$12)</f>
        <v>0</v>
      </c>
      <c r="AM147" s="40">
        <v>0</v>
      </c>
      <c r="AN147" s="36">
        <f t="shared" si="785"/>
        <v>0</v>
      </c>
      <c r="AO147" s="36"/>
      <c r="AP147" s="36">
        <f t="shared" si="786"/>
        <v>0</v>
      </c>
      <c r="AQ147" s="36"/>
      <c r="AR147" s="36">
        <f t="shared" si="787"/>
        <v>0</v>
      </c>
      <c r="AS147" s="36">
        <v>2</v>
      </c>
      <c r="AT147" s="36">
        <f t="shared" si="788"/>
        <v>243409.90674000001</v>
      </c>
      <c r="AU147" s="36"/>
      <c r="AV147" s="36">
        <f t="shared" ref="AV147:AV149" si="1038">(AU147/12*5*$D147*$F147*$G147*$I147*AV$11)+(AU147/12*7*$E147*$F147*$H147*$I147*AV$12)</f>
        <v>0</v>
      </c>
      <c r="AW147" s="36"/>
      <c r="AX147" s="36">
        <f t="shared" ref="AX147:AX149" si="1039">(AW147/12*5*$D147*$F147*$G147*$I147*AX$11)+(AW147/12*7*$E147*$F147*$H147*$I147*AX$12)</f>
        <v>0</v>
      </c>
      <c r="AY147" s="36"/>
      <c r="AZ147" s="36">
        <f t="shared" si="791"/>
        <v>0</v>
      </c>
      <c r="BA147" s="36"/>
      <c r="BB147" s="36">
        <f t="shared" ref="BB147:BB149" si="1040">(BA147/12*5*$D147*$F147*$G147*$I147*BB$11)+(BA147/12*7*$E147*$F147*$H147*$I147*BB$12)</f>
        <v>0</v>
      </c>
      <c r="BC147" s="36"/>
      <c r="BD147" s="36">
        <f t="shared" ref="BD147:BD149" si="1041">(BC147/12*5*$D147*$F147*$G147*$I147*BD$11)+(BC147/12*7*$E147*$F147*$H147*$I147*BD$12)</f>
        <v>0</v>
      </c>
      <c r="BE147" s="36"/>
      <c r="BF147" s="36">
        <f t="shared" ref="BF147:BF149" si="1042">(BE147/12*5*$D147*$F147*$G147*$I147*BF$11)+(BE147/12*7*$E147*$F147*$H147*$I147*BF$12)</f>
        <v>0</v>
      </c>
      <c r="BG147" s="36"/>
      <c r="BH147" s="36">
        <f t="shared" si="795"/>
        <v>0</v>
      </c>
      <c r="BI147" s="36">
        <v>12</v>
      </c>
      <c r="BJ147" s="36">
        <f t="shared" ref="BJ147:BJ176" si="1043">(BI147/12*5*$D147*$F147*$G147*$I147*BJ$11)+(BI147/12*7*$E147*$F147*$H147*$I147*BJ$12)</f>
        <v>1232678.1436200002</v>
      </c>
      <c r="BK147" s="36">
        <v>3</v>
      </c>
      <c r="BL147" s="36">
        <f t="shared" ref="BL147:BL176" si="1044">(BK147/12*5*$D147*$F147*$G147*$I147*BL$11)+(BK147/12*7*$E147*$F147*$H147*$I147*BL$12)</f>
        <v>294863.03951999999</v>
      </c>
      <c r="BM147" s="46"/>
      <c r="BN147" s="36">
        <f t="shared" si="798"/>
        <v>0</v>
      </c>
      <c r="BO147" s="36"/>
      <c r="BP147" s="36">
        <f t="shared" si="799"/>
        <v>0</v>
      </c>
      <c r="BQ147" s="36"/>
      <c r="BR147" s="36">
        <f t="shared" ref="BR147:BR176" si="1045">(BQ147/12*5*$D147*$F147*$G147*$I147*BR$11)+(BQ147/12*7*$E147*$F147*$H147*$I147*BR$12)</f>
        <v>0</v>
      </c>
      <c r="BS147" s="36"/>
      <c r="BT147" s="36">
        <f t="shared" ref="BT147:BT176" si="1046">(BS147/12*5*$D147*$F147*$G147*$I147*BT$11)+(BS147/12*7*$E147*$F147*$H147*$I147*BT$12)</f>
        <v>0</v>
      </c>
      <c r="BU147" s="36"/>
      <c r="BV147" s="36">
        <f t="shared" si="802"/>
        <v>0</v>
      </c>
      <c r="BW147" s="36"/>
      <c r="BX147" s="36">
        <f t="shared" si="803"/>
        <v>0</v>
      </c>
      <c r="BY147" s="36"/>
      <c r="BZ147" s="36">
        <f t="shared" ref="BZ147:BZ176" si="1047">(BY147/12*5*$D147*$F147*$G147*$I147*BZ$11)+(BY147/12*7*$E147*$F147*$H147*$I147*BZ$12)</f>
        <v>0</v>
      </c>
      <c r="CA147" s="36"/>
      <c r="CB147" s="36">
        <f t="shared" si="805"/>
        <v>0</v>
      </c>
      <c r="CC147" s="36"/>
      <c r="CD147" s="36">
        <f t="shared" ref="CD147:CD176" si="1048">(CC147/12*5*$D147*$F147*$G147*$I147*CD$11)+(CC147/12*7*$E147*$F147*$H147*$I147*CD$12)</f>
        <v>0</v>
      </c>
      <c r="CE147" s="36"/>
      <c r="CF147" s="36">
        <f t="shared" ref="CF147:CF176" si="1049">(CE147/12*5*$D147*$F147*$G147*$I147*CF$11)+(CE147/12*7*$E147*$F147*$H147*$I147*CF$12)</f>
        <v>0</v>
      </c>
      <c r="CG147" s="36"/>
      <c r="CH147" s="36">
        <f t="shared" ref="CH147:CH176" si="1050">(CG147/12*5*$D147*$F147*$G147*$I147*CH$11)+(CG147/12*7*$E147*$F147*$H147*$I147*CH$12)</f>
        <v>0</v>
      </c>
      <c r="CI147" s="36"/>
      <c r="CJ147" s="36">
        <f t="shared" ref="CJ147:CJ176" si="1051">(CI147/12*5*$D147*$F147*$G147*$I147*CJ$11)+(CI147/12*7*$E147*$F147*$H147*$I147*CJ$12)</f>
        <v>0</v>
      </c>
      <c r="CK147" s="36"/>
      <c r="CL147" s="36">
        <f t="shared" si="810"/>
        <v>0</v>
      </c>
      <c r="CM147" s="36"/>
      <c r="CN147" s="36">
        <f t="shared" si="810"/>
        <v>0</v>
      </c>
      <c r="CO147" s="41"/>
      <c r="CP147" s="36">
        <f t="shared" ref="CP147:CP176" si="1052">(CO147/12*5*$D147*$F147*$G147*$I147*CP$11)+(CO147/12*7*$E147*$F147*$H147*$I147*CP$12)</f>
        <v>0</v>
      </c>
      <c r="CQ147" s="36"/>
      <c r="CR147" s="36">
        <f t="shared" ref="CR147:CR149" si="1053">(CQ147/12*5*$D147*$F147*$G147*$J147*CR$11)+(CQ147/12*7*$E147*$F147*$H147*$J147*CR$12)</f>
        <v>0</v>
      </c>
      <c r="CS147" s="36"/>
      <c r="CT147" s="36">
        <f t="shared" ref="CT147:CT149" si="1054">(CS147/12*5*$D147*$F147*$G147*$J147*CT$11)+(CS147/12*7*$E147*$F147*$H147*$J147*CT$12)</f>
        <v>0</v>
      </c>
      <c r="CU147" s="36"/>
      <c r="CV147" s="36">
        <f t="shared" ref="CV147:CV149" si="1055">(CU147/12*5*$D147*$F147*$G147*$J147*CV$11)+(CU147/12*7*$E147*$F147*$H147*$J147*CV$12)</f>
        <v>0</v>
      </c>
      <c r="CW147" s="36"/>
      <c r="CX147" s="36">
        <f t="shared" ref="CX147:CX149" si="1056">(CW147/12*5*$D147*$F147*$G147*$J147*CX$11)+(CW147/12*7*$E147*$F147*$H147*$J147*CX$12)</f>
        <v>0</v>
      </c>
      <c r="CY147" s="36"/>
      <c r="CZ147" s="36">
        <f t="shared" ref="CZ147:CZ149" si="1057">(CY147/12*5*$D147*$F147*$G147*$J147*CZ$11)+(CY147/12*7*$E147*$F147*$H147*$J147*CZ$12)</f>
        <v>0</v>
      </c>
      <c r="DA147" s="36">
        <v>0</v>
      </c>
      <c r="DB147" s="36">
        <f t="shared" ref="DB147:DB176" si="1058">(DA147/12*5*$D147*$F147*$G147*$I147*DB$11)+(DA147/12*7*$E147*$F147*$H147*$I147*DB$12)</f>
        <v>0</v>
      </c>
      <c r="DC147" s="36"/>
      <c r="DD147" s="36">
        <f t="shared" ref="DD147:DD176" si="1059">(DC147/12*5*$D147*$F147*$G147*$I147*DD$11)+(DC147/12*7*$E147*$F147*$H147*$I147*DD$12)</f>
        <v>0</v>
      </c>
      <c r="DE147" s="36"/>
      <c r="DF147" s="36">
        <f t="shared" ref="DF147:DF149" si="1060">(DE147/12*5*$D147*$F147*$G147*$J147*DF$11)+(DE147/12*7*$E147*$F147*$H147*$J147*DF$12)</f>
        <v>0</v>
      </c>
      <c r="DG147" s="36"/>
      <c r="DH147" s="36">
        <f t="shared" ref="DH147:DH149" si="1061">(DG147/12*5*$D147*$F147*$G147*$J147*DH$11)+(DG147/12*7*$E147*$F147*$H147*$J147*DH$12)</f>
        <v>0</v>
      </c>
      <c r="DI147" s="36"/>
      <c r="DJ147" s="36">
        <f t="shared" si="821"/>
        <v>0</v>
      </c>
      <c r="DK147" s="36"/>
      <c r="DL147" s="36">
        <f t="shared" si="1019"/>
        <v>0</v>
      </c>
      <c r="DM147" s="36"/>
      <c r="DN147" s="36">
        <f t="shared" si="981"/>
        <v>0</v>
      </c>
      <c r="DO147" s="36">
        <f t="shared" si="1025"/>
        <v>235</v>
      </c>
      <c r="DP147" s="36">
        <f t="shared" si="1025"/>
        <v>24159068.899629992</v>
      </c>
      <c r="DQ147" s="47">
        <f t="shared" si="1026"/>
        <v>235</v>
      </c>
      <c r="DR147" s="80">
        <f t="shared" si="983"/>
        <v>1</v>
      </c>
    </row>
    <row r="148" spans="1:122" ht="32.25" customHeight="1" x14ac:dyDescent="0.25">
      <c r="A148" s="43"/>
      <c r="B148" s="44">
        <v>117</v>
      </c>
      <c r="C148" s="31" t="s">
        <v>273</v>
      </c>
      <c r="D148" s="32">
        <f t="shared" si="1021"/>
        <v>19063</v>
      </c>
      <c r="E148" s="33">
        <v>18530</v>
      </c>
      <c r="F148" s="32">
        <v>4.05</v>
      </c>
      <c r="G148" s="35">
        <v>1</v>
      </c>
      <c r="H148" s="35">
        <v>1</v>
      </c>
      <c r="I148" s="32">
        <v>1.4</v>
      </c>
      <c r="J148" s="32">
        <v>1.68</v>
      </c>
      <c r="K148" s="32">
        <v>2.23</v>
      </c>
      <c r="L148" s="32">
        <v>2.57</v>
      </c>
      <c r="M148" s="36">
        <v>0</v>
      </c>
      <c r="N148" s="36">
        <f t="shared" si="769"/>
        <v>0</v>
      </c>
      <c r="O148" s="36">
        <v>0</v>
      </c>
      <c r="P148" s="36">
        <f t="shared" si="769"/>
        <v>0</v>
      </c>
      <c r="Q148" s="36"/>
      <c r="R148" s="36">
        <f t="shared" si="1027"/>
        <v>0</v>
      </c>
      <c r="S148" s="36"/>
      <c r="T148" s="36">
        <f t="shared" si="1028"/>
        <v>0</v>
      </c>
      <c r="U148" s="36">
        <v>27</v>
      </c>
      <c r="V148" s="36">
        <f t="shared" si="1029"/>
        <v>3069065.4600374997</v>
      </c>
      <c r="W148" s="36">
        <v>0</v>
      </c>
      <c r="X148" s="36">
        <f t="shared" si="1030"/>
        <v>0</v>
      </c>
      <c r="Y148" s="36"/>
      <c r="Z148" s="36">
        <f t="shared" si="1031"/>
        <v>0</v>
      </c>
      <c r="AA148" s="36"/>
      <c r="AB148" s="36">
        <f t="shared" si="1032"/>
        <v>0</v>
      </c>
      <c r="AC148" s="36">
        <v>0</v>
      </c>
      <c r="AD148" s="36">
        <f t="shared" si="1033"/>
        <v>0</v>
      </c>
      <c r="AE148" s="36">
        <v>0</v>
      </c>
      <c r="AF148" s="36">
        <f t="shared" si="1034"/>
        <v>0</v>
      </c>
      <c r="AG148" s="36"/>
      <c r="AH148" s="36">
        <f t="shared" si="1035"/>
        <v>0</v>
      </c>
      <c r="AI148" s="36"/>
      <c r="AJ148" s="36">
        <f t="shared" si="1036"/>
        <v>0</v>
      </c>
      <c r="AK148" s="56">
        <v>0</v>
      </c>
      <c r="AL148" s="36">
        <f t="shared" si="1037"/>
        <v>0</v>
      </c>
      <c r="AM148" s="40">
        <v>0</v>
      </c>
      <c r="AN148" s="36">
        <f t="shared" si="785"/>
        <v>0</v>
      </c>
      <c r="AO148" s="36"/>
      <c r="AP148" s="36">
        <f t="shared" si="786"/>
        <v>0</v>
      </c>
      <c r="AQ148" s="36"/>
      <c r="AR148" s="36">
        <f t="shared" si="787"/>
        <v>0</v>
      </c>
      <c r="AS148" s="36"/>
      <c r="AT148" s="36">
        <f t="shared" si="788"/>
        <v>0</v>
      </c>
      <c r="AU148" s="36"/>
      <c r="AV148" s="36">
        <f t="shared" si="1038"/>
        <v>0</v>
      </c>
      <c r="AW148" s="36"/>
      <c r="AX148" s="36">
        <f t="shared" si="1039"/>
        <v>0</v>
      </c>
      <c r="AY148" s="36"/>
      <c r="AZ148" s="36">
        <f t="shared" si="791"/>
        <v>0</v>
      </c>
      <c r="BA148" s="36"/>
      <c r="BB148" s="36">
        <f t="shared" si="1040"/>
        <v>0</v>
      </c>
      <c r="BC148" s="36"/>
      <c r="BD148" s="36">
        <f t="shared" si="1041"/>
        <v>0</v>
      </c>
      <c r="BE148" s="36"/>
      <c r="BF148" s="36">
        <f t="shared" si="1042"/>
        <v>0</v>
      </c>
      <c r="BG148" s="36"/>
      <c r="BH148" s="36">
        <f t="shared" si="795"/>
        <v>0</v>
      </c>
      <c r="BI148" s="36">
        <v>0</v>
      </c>
      <c r="BJ148" s="36">
        <f t="shared" si="1043"/>
        <v>0</v>
      </c>
      <c r="BK148" s="36"/>
      <c r="BL148" s="36">
        <f t="shared" si="1044"/>
        <v>0</v>
      </c>
      <c r="BM148" s="46"/>
      <c r="BN148" s="36">
        <f t="shared" si="798"/>
        <v>0</v>
      </c>
      <c r="BO148" s="36"/>
      <c r="BP148" s="36">
        <f t="shared" si="799"/>
        <v>0</v>
      </c>
      <c r="BQ148" s="36"/>
      <c r="BR148" s="36">
        <f t="shared" si="1045"/>
        <v>0</v>
      </c>
      <c r="BS148" s="36"/>
      <c r="BT148" s="36">
        <f t="shared" si="1046"/>
        <v>0</v>
      </c>
      <c r="BU148" s="36"/>
      <c r="BV148" s="36">
        <f t="shared" si="802"/>
        <v>0</v>
      </c>
      <c r="BW148" s="36"/>
      <c r="BX148" s="36">
        <f t="shared" si="803"/>
        <v>0</v>
      </c>
      <c r="BY148" s="36"/>
      <c r="BZ148" s="36">
        <f t="shared" si="1047"/>
        <v>0</v>
      </c>
      <c r="CA148" s="36"/>
      <c r="CB148" s="36">
        <f t="shared" si="805"/>
        <v>0</v>
      </c>
      <c r="CC148" s="36"/>
      <c r="CD148" s="36">
        <f t="shared" si="1048"/>
        <v>0</v>
      </c>
      <c r="CE148" s="36"/>
      <c r="CF148" s="36">
        <f t="shared" si="1049"/>
        <v>0</v>
      </c>
      <c r="CG148" s="36"/>
      <c r="CH148" s="36">
        <f t="shared" si="1050"/>
        <v>0</v>
      </c>
      <c r="CI148" s="36"/>
      <c r="CJ148" s="36">
        <f t="shared" si="1051"/>
        <v>0</v>
      </c>
      <c r="CK148" s="36"/>
      <c r="CL148" s="36">
        <f t="shared" si="810"/>
        <v>0</v>
      </c>
      <c r="CM148" s="36"/>
      <c r="CN148" s="36">
        <f t="shared" si="810"/>
        <v>0</v>
      </c>
      <c r="CO148" s="41"/>
      <c r="CP148" s="36">
        <f t="shared" si="1052"/>
        <v>0</v>
      </c>
      <c r="CQ148" s="36"/>
      <c r="CR148" s="36">
        <f t="shared" si="1053"/>
        <v>0</v>
      </c>
      <c r="CS148" s="36"/>
      <c r="CT148" s="36">
        <f t="shared" si="1054"/>
        <v>0</v>
      </c>
      <c r="CU148" s="36"/>
      <c r="CV148" s="36">
        <f t="shared" si="1055"/>
        <v>0</v>
      </c>
      <c r="CW148" s="36"/>
      <c r="CX148" s="36">
        <f t="shared" si="1056"/>
        <v>0</v>
      </c>
      <c r="CY148" s="36"/>
      <c r="CZ148" s="36">
        <f t="shared" si="1057"/>
        <v>0</v>
      </c>
      <c r="DA148" s="36">
        <v>0</v>
      </c>
      <c r="DB148" s="36">
        <f t="shared" si="1058"/>
        <v>0</v>
      </c>
      <c r="DC148" s="36"/>
      <c r="DD148" s="36">
        <f t="shared" si="1059"/>
        <v>0</v>
      </c>
      <c r="DE148" s="36"/>
      <c r="DF148" s="36">
        <f t="shared" si="1060"/>
        <v>0</v>
      </c>
      <c r="DG148" s="36"/>
      <c r="DH148" s="36">
        <f t="shared" si="1061"/>
        <v>0</v>
      </c>
      <c r="DI148" s="36"/>
      <c r="DJ148" s="36">
        <f t="shared" si="821"/>
        <v>0</v>
      </c>
      <c r="DK148" s="36"/>
      <c r="DL148" s="36">
        <f t="shared" si="1019"/>
        <v>0</v>
      </c>
      <c r="DM148" s="36"/>
      <c r="DN148" s="36">
        <f t="shared" si="981"/>
        <v>0</v>
      </c>
      <c r="DO148" s="36">
        <f t="shared" si="1025"/>
        <v>27</v>
      </c>
      <c r="DP148" s="36">
        <f t="shared" si="1025"/>
        <v>3069065.4600374997</v>
      </c>
      <c r="DQ148" s="47">
        <f t="shared" si="1026"/>
        <v>27</v>
      </c>
      <c r="DR148" s="80">
        <f t="shared" si="983"/>
        <v>1</v>
      </c>
    </row>
    <row r="149" spans="1:122" ht="45" customHeight="1" x14ac:dyDescent="0.25">
      <c r="A149" s="43"/>
      <c r="B149" s="44">
        <v>118</v>
      </c>
      <c r="C149" s="31" t="s">
        <v>274</v>
      </c>
      <c r="D149" s="32">
        <f>D147</f>
        <v>19063</v>
      </c>
      <c r="E149" s="33">
        <v>18530</v>
      </c>
      <c r="F149" s="57">
        <v>2.4500000000000002</v>
      </c>
      <c r="G149" s="35">
        <v>1</v>
      </c>
      <c r="H149" s="35">
        <v>1</v>
      </c>
      <c r="I149" s="32">
        <v>1.4</v>
      </c>
      <c r="J149" s="32">
        <v>1.68</v>
      </c>
      <c r="K149" s="32">
        <v>2.23</v>
      </c>
      <c r="L149" s="32">
        <v>2.57</v>
      </c>
      <c r="M149" s="36">
        <v>1</v>
      </c>
      <c r="N149" s="36">
        <f t="shared" si="769"/>
        <v>68299.632041666657</v>
      </c>
      <c r="O149" s="36">
        <v>10</v>
      </c>
      <c r="P149" s="36">
        <f t="shared" si="769"/>
        <v>682996.3204166668</v>
      </c>
      <c r="Q149" s="51"/>
      <c r="R149" s="36">
        <f t="shared" si="1027"/>
        <v>0</v>
      </c>
      <c r="S149" s="36"/>
      <c r="T149" s="36">
        <f t="shared" si="1028"/>
        <v>0</v>
      </c>
      <c r="U149" s="36">
        <v>9</v>
      </c>
      <c r="V149" s="36">
        <f t="shared" si="1029"/>
        <v>618865.05161249998</v>
      </c>
      <c r="W149" s="36"/>
      <c r="X149" s="36">
        <f t="shared" si="1030"/>
        <v>0</v>
      </c>
      <c r="Y149" s="51"/>
      <c r="Z149" s="36">
        <f t="shared" si="1031"/>
        <v>0</v>
      </c>
      <c r="AA149" s="51"/>
      <c r="AB149" s="36">
        <f t="shared" si="1032"/>
        <v>0</v>
      </c>
      <c r="AC149" s="36">
        <v>0</v>
      </c>
      <c r="AD149" s="36">
        <f t="shared" si="1033"/>
        <v>0</v>
      </c>
      <c r="AE149" s="36">
        <v>0</v>
      </c>
      <c r="AF149" s="36">
        <f t="shared" si="1034"/>
        <v>0</v>
      </c>
      <c r="AG149" s="36"/>
      <c r="AH149" s="36">
        <f t="shared" si="1035"/>
        <v>0</v>
      </c>
      <c r="AI149" s="51"/>
      <c r="AJ149" s="36">
        <f t="shared" si="1036"/>
        <v>0</v>
      </c>
      <c r="AK149" s="56">
        <v>0</v>
      </c>
      <c r="AL149" s="36">
        <f t="shared" si="1037"/>
        <v>0</v>
      </c>
      <c r="AM149" s="40">
        <v>4</v>
      </c>
      <c r="AN149" s="36">
        <f t="shared" si="785"/>
        <v>315809.59424000001</v>
      </c>
      <c r="AO149" s="51"/>
      <c r="AP149" s="36">
        <f t="shared" si="786"/>
        <v>0</v>
      </c>
      <c r="AQ149" s="36">
        <v>9</v>
      </c>
      <c r="AR149" s="36">
        <f t="shared" si="787"/>
        <v>710571.58704000001</v>
      </c>
      <c r="AS149" s="36">
        <v>51</v>
      </c>
      <c r="AT149" s="36">
        <f t="shared" si="788"/>
        <v>4154927.3015250005</v>
      </c>
      <c r="AU149" s="36"/>
      <c r="AV149" s="36">
        <f t="shared" si="1038"/>
        <v>0</v>
      </c>
      <c r="AW149" s="36"/>
      <c r="AX149" s="36">
        <f t="shared" si="1039"/>
        <v>0</v>
      </c>
      <c r="AY149" s="51"/>
      <c r="AZ149" s="36">
        <f t="shared" si="791"/>
        <v>0</v>
      </c>
      <c r="BA149" s="51"/>
      <c r="BB149" s="36">
        <f t="shared" si="1040"/>
        <v>0</v>
      </c>
      <c r="BC149" s="51"/>
      <c r="BD149" s="36">
        <f t="shared" si="1041"/>
        <v>0</v>
      </c>
      <c r="BE149" s="51"/>
      <c r="BF149" s="36">
        <f t="shared" si="1042"/>
        <v>0</v>
      </c>
      <c r="BG149" s="51"/>
      <c r="BH149" s="36">
        <f t="shared" si="795"/>
        <v>0</v>
      </c>
      <c r="BI149" s="36">
        <v>12</v>
      </c>
      <c r="BJ149" s="36">
        <f t="shared" si="1043"/>
        <v>825153.40214999998</v>
      </c>
      <c r="BK149" s="36">
        <v>18</v>
      </c>
      <c r="BL149" s="36">
        <f t="shared" si="1044"/>
        <v>1184285.9784000001</v>
      </c>
      <c r="BM149" s="58"/>
      <c r="BN149" s="36">
        <f t="shared" si="798"/>
        <v>0</v>
      </c>
      <c r="BO149" s="51"/>
      <c r="BP149" s="36">
        <f t="shared" si="799"/>
        <v>0</v>
      </c>
      <c r="BQ149" s="51"/>
      <c r="BR149" s="36">
        <f t="shared" si="1045"/>
        <v>0</v>
      </c>
      <c r="BS149" s="51"/>
      <c r="BT149" s="36">
        <f t="shared" si="1046"/>
        <v>0</v>
      </c>
      <c r="BU149" s="51"/>
      <c r="BV149" s="36">
        <f t="shared" si="802"/>
        <v>0</v>
      </c>
      <c r="BW149" s="36"/>
      <c r="BX149" s="36">
        <f t="shared" si="803"/>
        <v>0</v>
      </c>
      <c r="BY149" s="51"/>
      <c r="BZ149" s="36">
        <f t="shared" si="1047"/>
        <v>0</v>
      </c>
      <c r="CA149" s="51"/>
      <c r="CB149" s="36">
        <f t="shared" si="805"/>
        <v>0</v>
      </c>
      <c r="CC149" s="51"/>
      <c r="CD149" s="36">
        <f t="shared" si="1048"/>
        <v>0</v>
      </c>
      <c r="CE149" s="51"/>
      <c r="CF149" s="36">
        <f t="shared" si="1049"/>
        <v>0</v>
      </c>
      <c r="CG149" s="51"/>
      <c r="CH149" s="36">
        <f t="shared" si="1050"/>
        <v>0</v>
      </c>
      <c r="CI149" s="51"/>
      <c r="CJ149" s="36">
        <f t="shared" si="1051"/>
        <v>0</v>
      </c>
      <c r="CK149" s="51">
        <v>2</v>
      </c>
      <c r="CL149" s="36">
        <f t="shared" si="810"/>
        <v>156531.68923000002</v>
      </c>
      <c r="CM149" s="36"/>
      <c r="CN149" s="36">
        <f t="shared" si="810"/>
        <v>0</v>
      </c>
      <c r="CO149" s="59"/>
      <c r="CP149" s="36">
        <f t="shared" si="1052"/>
        <v>0</v>
      </c>
      <c r="CQ149" s="51">
        <v>4</v>
      </c>
      <c r="CR149" s="36">
        <f t="shared" si="1053"/>
        <v>351760.34347999998</v>
      </c>
      <c r="CS149" s="51"/>
      <c r="CT149" s="36">
        <f t="shared" si="1054"/>
        <v>0</v>
      </c>
      <c r="CU149" s="51">
        <v>1</v>
      </c>
      <c r="CV149" s="36">
        <f t="shared" si="1055"/>
        <v>88103.551094999988</v>
      </c>
      <c r="CW149" s="51"/>
      <c r="CX149" s="36">
        <f t="shared" si="1056"/>
        <v>0</v>
      </c>
      <c r="CY149" s="36">
        <v>4</v>
      </c>
      <c r="CZ149" s="36">
        <f t="shared" si="1057"/>
        <v>352414.20437999995</v>
      </c>
      <c r="DA149" s="36">
        <v>12</v>
      </c>
      <c r="DB149" s="36">
        <f t="shared" si="1058"/>
        <v>872174.39749999996</v>
      </c>
      <c r="DC149" s="51"/>
      <c r="DD149" s="36">
        <f t="shared" si="1059"/>
        <v>0</v>
      </c>
      <c r="DE149" s="51"/>
      <c r="DF149" s="36">
        <f t="shared" si="1060"/>
        <v>0</v>
      </c>
      <c r="DG149" s="36">
        <v>1</v>
      </c>
      <c r="DH149" s="36">
        <f t="shared" si="1061"/>
        <v>94581.872700000007</v>
      </c>
      <c r="DI149" s="51"/>
      <c r="DJ149" s="36">
        <f t="shared" si="821"/>
        <v>0</v>
      </c>
      <c r="DK149" s="51"/>
      <c r="DL149" s="36">
        <f t="shared" si="1019"/>
        <v>0</v>
      </c>
      <c r="DM149" s="36"/>
      <c r="DN149" s="36">
        <f t="shared" si="981"/>
        <v>0</v>
      </c>
      <c r="DO149" s="36">
        <f t="shared" si="1025"/>
        <v>138</v>
      </c>
      <c r="DP149" s="36">
        <f t="shared" si="1025"/>
        <v>10476474.925810834</v>
      </c>
      <c r="DQ149" s="47">
        <f t="shared" si="1026"/>
        <v>138</v>
      </c>
      <c r="DR149" s="80">
        <f t="shared" si="983"/>
        <v>1</v>
      </c>
    </row>
    <row r="150" spans="1:122" ht="45" customHeight="1" x14ac:dyDescent="0.25">
      <c r="A150" s="43">
        <v>1</v>
      </c>
      <c r="B150" s="44">
        <v>119</v>
      </c>
      <c r="C150" s="31" t="s">
        <v>275</v>
      </c>
      <c r="D150" s="32">
        <f t="shared" si="1021"/>
        <v>19063</v>
      </c>
      <c r="E150" s="33">
        <v>18530</v>
      </c>
      <c r="F150" s="57">
        <v>4.24</v>
      </c>
      <c r="G150" s="35">
        <v>1</v>
      </c>
      <c r="H150" s="35">
        <v>1</v>
      </c>
      <c r="I150" s="32">
        <v>1.4</v>
      </c>
      <c r="J150" s="32">
        <v>1.68</v>
      </c>
      <c r="K150" s="32">
        <v>2.23</v>
      </c>
      <c r="L150" s="32">
        <v>2.57</v>
      </c>
      <c r="M150" s="36">
        <v>3</v>
      </c>
      <c r="N150" s="36">
        <f>(M150/12*5*$D150*$F150*$G150*$I150*N$11)+(M150/12*7*$E150*$F150*$H150*$I150)</f>
        <v>335351.57459999993</v>
      </c>
      <c r="O150" s="36">
        <v>13</v>
      </c>
      <c r="P150" s="36">
        <f>(O150/12*5*$D150*$F150*$G150*$I150*P$11)+(O150/12*7*$E150*$F150*$H150*$I150)</f>
        <v>1453190.1565999999</v>
      </c>
      <c r="Q150" s="51"/>
      <c r="R150" s="36">
        <f>(Q150/12*5*$D150*$F150*$G150*$I150*R$11)+(Q150/12*7*$E150*$F150*$H150*$I150)</f>
        <v>0</v>
      </c>
      <c r="S150" s="36"/>
      <c r="T150" s="36">
        <f>(S150/12*5*$D150*$F150*$G150*$I150*T$11)+(S150/12*7*$E150*$F150*$H150*$I150)</f>
        <v>0</v>
      </c>
      <c r="U150" s="36">
        <v>144</v>
      </c>
      <c r="V150" s="36">
        <f>(U150/12*5*$D150*$F150*$G150*$I150*V$11)+(U150/12*7*$E150*$F150*$H150*$I150)</f>
        <v>16212296.70816</v>
      </c>
      <c r="W150" s="36"/>
      <c r="X150" s="36">
        <f>(W150/12*5*$D150*$F150*$G150*$I150*X$11)+(W150/12*7*$E150*$F150*$H150*$I150)</f>
        <v>0</v>
      </c>
      <c r="Y150" s="51"/>
      <c r="Z150" s="36">
        <f>(Y150/12*5*$D150*$F150*$G150*$I150*Z$11)+(Y150/12*7*$E150*$F150*$H150*$I150)</f>
        <v>0</v>
      </c>
      <c r="AA150" s="51"/>
      <c r="AB150" s="36">
        <f>(AA150/12*5*$D150*$F150*$G150*$I150*AB$11)+(AA150/12*7*$E150*$F150*$H150*$I150)</f>
        <v>0</v>
      </c>
      <c r="AC150" s="36">
        <v>0</v>
      </c>
      <c r="AD150" s="36">
        <f>(AC150/12*5*$D150*$F150*$G150*$I150*AD$11)+(AC150/12*7*$E150*$F150*$H150*$I150)</f>
        <v>0</v>
      </c>
      <c r="AE150" s="36">
        <v>12</v>
      </c>
      <c r="AF150" s="36">
        <f>(AE150/12*5*$D150*$F150*$G150*$I150*AF$11)+(AE150/12*7*$E150*$F150*$H150*$I150)</f>
        <v>1341406.2983999997</v>
      </c>
      <c r="AG150" s="51"/>
      <c r="AH150" s="36">
        <f>(AG150/12*5*$D150*$F150*$G150*$I150*AH$11)+(AG150/12*7*$E150*$F150*$H150*$I150)</f>
        <v>0</v>
      </c>
      <c r="AI150" s="51"/>
      <c r="AJ150" s="36">
        <f>(AI150/12*5*$D150*$F150*$G150*$I150*AJ$11)+(AI150/12*7*$E150*$F150*$H150*$I150)</f>
        <v>0</v>
      </c>
      <c r="AK150" s="56">
        <v>0</v>
      </c>
      <c r="AL150" s="36">
        <f>(AK150/12*5*$D150*$F150*$G150*$I150*AL$11)+(AK150/12*7*$E150*$F150*$H150*$I150)</f>
        <v>0</v>
      </c>
      <c r="AM150" s="40">
        <v>4</v>
      </c>
      <c r="AN150" s="36">
        <f>(AM150/12*5*$D150*$F150*$G150*$J150*AN$11)+(AM150/12*7*$E150*$F150*$H150*$J150)</f>
        <v>537920.41497599997</v>
      </c>
      <c r="AO150" s="51"/>
      <c r="AP150" s="36">
        <f>(AO150/12*5*$D150*$F150*$G150*$J150*AP$11)+(AO150/12*7*$E150*$F150*$H150*$J150)</f>
        <v>0</v>
      </c>
      <c r="AQ150" s="36">
        <v>12</v>
      </c>
      <c r="AR150" s="36">
        <f>(AQ150/12*5*$D150*$F150*$G150*$J150*AR$11)+(AQ150/12*7*$E150*$F150*$H150*$J150)</f>
        <v>1613761.244928</v>
      </c>
      <c r="AS150" s="36">
        <v>49</v>
      </c>
      <c r="AT150" s="36">
        <f>(AS150/12*5*$D150*$F150*$G150*$J150*AT$11)+(AS150/12*7*$E150*$F150*$H150*$J150)</f>
        <v>6531305.3089199997</v>
      </c>
      <c r="AU150" s="36"/>
      <c r="AV150" s="36">
        <f>(AU150/12*5*$D150*$F150*$G150*$I150*AV$11)+(AU150/12*7*$E150*$F150*$H150*$I150)</f>
        <v>0</v>
      </c>
      <c r="AW150" s="36"/>
      <c r="AX150" s="36">
        <f>(AW150/12*5*$D150*$F150*$G150*$I150*AX$11)+(AW150/12*7*$E150*$F150*$H150*$I150)</f>
        <v>0</v>
      </c>
      <c r="AY150" s="51"/>
      <c r="AZ150" s="36">
        <f>(AY150/12*5*$D150*$F150*$G150*$J150*AZ$11)+(AY150/12*7*$E150*$F150*$H150*$J150)</f>
        <v>0</v>
      </c>
      <c r="BA150" s="51"/>
      <c r="BB150" s="36">
        <f>(BA150/12*5*$D150*$F150*$G150*$I150*BB$11)+(BA150/12*7*$E150*$F150*$H150*$I150)</f>
        <v>0</v>
      </c>
      <c r="BC150" s="51"/>
      <c r="BD150" s="36">
        <f>(BC150/12*5*$D150*$F150*$G150*$I150*BD$11)+(BC150/12*7*$E150*$F150*$H150*$I150)</f>
        <v>0</v>
      </c>
      <c r="BE150" s="51"/>
      <c r="BF150" s="36">
        <f>(BE150/12*5*$D150*$F150*$G150*$I150*BF$11)+(BE150/12*7*$E150*$F150*$H150*$I150)</f>
        <v>0</v>
      </c>
      <c r="BG150" s="51"/>
      <c r="BH150" s="36">
        <f>(BG150/12*5*$D150*$F150*$G150*$J150*BH$11)+(BG150/12*7*$E150*$F150*$H150*$J150)</f>
        <v>0</v>
      </c>
      <c r="BI150" s="36">
        <v>21</v>
      </c>
      <c r="BJ150" s="36">
        <f>(BI150/12*5*$D150*$F150*$G150*$I150*BJ$11)+(BI150/12*7*$E150*$F150*$H150*$I150)</f>
        <v>2364293.26994</v>
      </c>
      <c r="BK150" s="36">
        <v>29</v>
      </c>
      <c r="BL150" s="36">
        <f>(BK150/12*5*$D150*$F150*$G150*$I150*BL$11)+(BK150/12*7*$E150*$F150*$H150*$I150)</f>
        <v>3249935.8404799998</v>
      </c>
      <c r="BM150" s="58"/>
      <c r="BN150" s="36">
        <f>(BM150/12*5*$D150*$F150*$G150*$J150*BN$11)+(BM150/12*7*$E150*$F150*$H150*$J150)</f>
        <v>0</v>
      </c>
      <c r="BO150" s="51"/>
      <c r="BP150" s="36">
        <f>(BO150/12*5*$D150*$F150*$G150*$J150*BP$11)+(BO150/12*7*$E150*$F150*$H150*$J150)</f>
        <v>0</v>
      </c>
      <c r="BQ150" s="51"/>
      <c r="BR150" s="36">
        <f>(BQ150/12*5*$D150*$F150*$G150*$I150*BR$11)+(BQ150/12*7*$E150*$F150*$H150*$I150)</f>
        <v>0</v>
      </c>
      <c r="BS150" s="51"/>
      <c r="BT150" s="36">
        <f>(BS150/12*5*$D150*$F150*$G150*$I150*BT$11)+(BS150/12*7*$E150*$F150*$H150*$I150)</f>
        <v>0</v>
      </c>
      <c r="BU150" s="51"/>
      <c r="BV150" s="36">
        <f>(BU150/12*5*$D150*$F150*$G150*$J150*BV$11)+(BU150/12*7*$E150*$F150*$H150*$J150)</f>
        <v>0</v>
      </c>
      <c r="BW150" s="36"/>
      <c r="BX150" s="36">
        <f>(BW150/12*5*$D150*$F150*$G150*$J150*BX$11)+(BW150/12*7*$E150*$F150*$H150*$J150)</f>
        <v>0</v>
      </c>
      <c r="BY150" s="51"/>
      <c r="BZ150" s="36">
        <f>(BY150/12*5*$D150*$F150*$G150*$I150*BZ$11)+(BY150/12*7*$E150*$F150*$H150*$I150)</f>
        <v>0</v>
      </c>
      <c r="CA150" s="51"/>
      <c r="CB150" s="36">
        <f>(CA150/12*5*$D150*$F150*$G150*$J150*CB$11)+(CA150/12*7*$E150*$F150*$H150*$J150)</f>
        <v>0</v>
      </c>
      <c r="CC150" s="51"/>
      <c r="CD150" s="36">
        <f>(CC150/12*5*$D150*$F150*$G150*$I150*CD$11)+(CC150/12*7*$E150*$F150*$H150*$I150)</f>
        <v>0</v>
      </c>
      <c r="CE150" s="51"/>
      <c r="CF150" s="36">
        <f>(CE150/12*5*$D150*$F150*$G150*$I150*CF$11)+(CE150/12*7*$E150*$F150*$H150*$I150)</f>
        <v>0</v>
      </c>
      <c r="CG150" s="51"/>
      <c r="CH150" s="36">
        <f>(CG150/12*5*$D150*$F150*$G150*$I150*CH$11)+(CG150/12*7*$E150*$F150*$H150*$I150)</f>
        <v>0</v>
      </c>
      <c r="CI150" s="51"/>
      <c r="CJ150" s="36">
        <f>(CI150/12*5*$D150*$F150*$G150*$I150*CJ$11)+(CI150/12*7*$E150*$F150*$H150*$I150)</f>
        <v>0</v>
      </c>
      <c r="CK150" s="36">
        <v>5</v>
      </c>
      <c r="CL150" s="36">
        <f>(CK150/12*5*$D150*$F150*$G150*$J150*CL$11)+(CK150/12*7*$E150*$F150*$H150*$J150)</f>
        <v>666459.7254</v>
      </c>
      <c r="CM150" s="36"/>
      <c r="CN150" s="36">
        <f>(CM150/12*5*$D150*$F150*$G150*$J150*CN$11)+(CM150/12*7*$E150*$F150*$H150*$J150)</f>
        <v>0</v>
      </c>
      <c r="CO150" s="41"/>
      <c r="CP150" s="36">
        <f>(CO150/12*5*$D150*$F150*$G150*$I150*CP$11)+(CO150/12*7*$E150*$F150*$H150*$I150)</f>
        <v>0</v>
      </c>
      <c r="CQ150" s="51"/>
      <c r="CR150" s="36">
        <f>(CQ150/12*5*$D150*$F150*$G150*$J150*CR$11)+(CQ150/12*7*$E150*$F150*$H150*$J150)</f>
        <v>0</v>
      </c>
      <c r="CS150" s="51"/>
      <c r="CT150" s="36">
        <f>(CS150/12*5*$D150*$F150*$G150*$J150*CT$11)+(CS150/12*7*$E150*$F150*$H150*$J150)</f>
        <v>0</v>
      </c>
      <c r="CU150" s="51"/>
      <c r="CV150" s="36">
        <f>(CU150/12*5*$D150*$F150*$G150*$J150*CV$11)+(CU150/12*7*$E150*$F150*$H150*$J150)</f>
        <v>0</v>
      </c>
      <c r="CW150" s="51"/>
      <c r="CX150" s="36">
        <f>(CW150/12*5*$D150*$F150*$G150*$J150*CX$11)+(CW150/12*7*$E150*$F150*$H150*$J150)</f>
        <v>0</v>
      </c>
      <c r="CY150" s="36">
        <v>1</v>
      </c>
      <c r="CZ150" s="36">
        <f>(CY150/12*5*$D150*$F150*$G150*$J150*CZ$11)+(CY150/12*7*$E150*$F150*$H150*$J150)</f>
        <v>140307.739096</v>
      </c>
      <c r="DA150" s="36">
        <v>0</v>
      </c>
      <c r="DB150" s="36">
        <f>(DA150/12*5*$D150*$F150*$G150*$I150*DB$11)+(DA150/12*7*$E150*$F150*$H150*$I150)</f>
        <v>0</v>
      </c>
      <c r="DC150" s="51"/>
      <c r="DD150" s="36">
        <f>(DC150/12*5*$D150*$F150*$G150*$I150*DD$11)+(DC150/12*7*$E150*$F150*$H150*$I150)</f>
        <v>0</v>
      </c>
      <c r="DE150" s="51"/>
      <c r="DF150" s="36">
        <f>(DE150/12*5*$D150*$F150*$G150*$J150*DF$11)+(DE150/12*7*$E150*$F150*$H150*$J150)</f>
        <v>0</v>
      </c>
      <c r="DG150" s="36"/>
      <c r="DH150" s="36">
        <f>(DG150/12*5*$D150*$F150*$G150*$J150*DH$11)+(DG150/12*7*$E150*$F150*$H150*$J150)</f>
        <v>0</v>
      </c>
      <c r="DI150" s="51"/>
      <c r="DJ150" s="36">
        <f>(DI150/12*5*$D150*$F150*$G150*$K150*DJ$11)+(DI150/12*7*$E150*$F150*$H150*$K150)</f>
        <v>0</v>
      </c>
      <c r="DK150" s="51"/>
      <c r="DL150" s="36">
        <f>(DK150/12*5*$D150*$F150*$G150*$L150*DL$11)+(DK150/12*7*$E150*$F150*$H150*$L150)</f>
        <v>0</v>
      </c>
      <c r="DM150" s="36"/>
      <c r="DN150" s="36">
        <f t="shared" si="981"/>
        <v>0</v>
      </c>
      <c r="DO150" s="36">
        <f t="shared" si="1025"/>
        <v>293</v>
      </c>
      <c r="DP150" s="36">
        <f t="shared" si="1025"/>
        <v>34446228.281499997</v>
      </c>
      <c r="DQ150" s="47">
        <f t="shared" si="1026"/>
        <v>293</v>
      </c>
      <c r="DR150" s="80">
        <f t="shared" si="983"/>
        <v>1</v>
      </c>
    </row>
    <row r="151" spans="1:122" ht="45" customHeight="1" x14ac:dyDescent="0.25">
      <c r="A151" s="43"/>
      <c r="B151" s="44">
        <v>120</v>
      </c>
      <c r="C151" s="31" t="s">
        <v>276</v>
      </c>
      <c r="D151" s="32">
        <f t="shared" si="1021"/>
        <v>19063</v>
      </c>
      <c r="E151" s="33">
        <v>18530</v>
      </c>
      <c r="F151" s="45">
        <v>1.4</v>
      </c>
      <c r="G151" s="35">
        <v>1</v>
      </c>
      <c r="H151" s="35">
        <v>1</v>
      </c>
      <c r="I151" s="32">
        <v>1.4</v>
      </c>
      <c r="J151" s="32">
        <v>1.68</v>
      </c>
      <c r="K151" s="32">
        <v>2.23</v>
      </c>
      <c r="L151" s="32">
        <v>2.57</v>
      </c>
      <c r="M151" s="36">
        <v>0</v>
      </c>
      <c r="N151" s="36">
        <f t="shared" si="769"/>
        <v>0</v>
      </c>
      <c r="O151" s="36">
        <v>0</v>
      </c>
      <c r="P151" s="36">
        <f t="shared" si="769"/>
        <v>0</v>
      </c>
      <c r="Q151" s="36">
        <v>0</v>
      </c>
      <c r="R151" s="36">
        <f t="shared" ref="R151:R158" si="1062">(Q151/12*5*$D151*$F151*$G151*$I151*R$11)+(Q151/12*7*$E151*$F151*$H151*$I151*R$12)</f>
        <v>0</v>
      </c>
      <c r="S151" s="36"/>
      <c r="T151" s="36">
        <f t="shared" ref="T151:T158" si="1063">(S151/12*5*$D151*$F151*$G151*$I151*T$11)+(S151/12*7*$E151*$F151*$H151*$I151*T$12)</f>
        <v>0</v>
      </c>
      <c r="U151" s="36">
        <v>0</v>
      </c>
      <c r="V151" s="36">
        <f t="shared" ref="V151:V158" si="1064">(U151/12*5*$D151*$F151*$G151*$I151*V$11)+(U151/12*7*$E151*$F151*$H151*$I151*V$12)</f>
        <v>0</v>
      </c>
      <c r="W151" s="36">
        <v>0</v>
      </c>
      <c r="X151" s="36">
        <f t="shared" ref="X151:X158" si="1065">(W151/12*5*$D151*$F151*$G151*$I151*X$11)+(W151/12*7*$E151*$F151*$H151*$I151*X$12)</f>
        <v>0</v>
      </c>
      <c r="Y151" s="36">
        <v>0</v>
      </c>
      <c r="Z151" s="36">
        <f t="shared" ref="Z151:Z158" si="1066">(Y151/12*5*$D151*$F151*$G151*$I151*Z$11)+(Y151/12*7*$E151*$F151*$H151*$I151*Z$12)</f>
        <v>0</v>
      </c>
      <c r="AA151" s="36">
        <v>0</v>
      </c>
      <c r="AB151" s="36">
        <f t="shared" ref="AB151:AB158" si="1067">(AA151/12*5*$D151*$F151*$G151*$I151*AB$11)+(AA151/12*7*$E151*$F151*$H151*$I151*AB$12)</f>
        <v>0</v>
      </c>
      <c r="AC151" s="36">
        <v>0</v>
      </c>
      <c r="AD151" s="36">
        <f t="shared" ref="AD151:AD158" si="1068">(AC151/12*5*$D151*$F151*$G151*$I151*AD$11)+(AC151/12*7*$E151*$F151*$H151*$I151*AD$12)</f>
        <v>0</v>
      </c>
      <c r="AE151" s="36">
        <v>0</v>
      </c>
      <c r="AF151" s="36">
        <f t="shared" ref="AF151:AF158" si="1069">(AE151/12*5*$D151*$F151*$G151*$I151*AF$11)+(AE151/12*7*$E151*$F151*$H151*$I151*AF$12)</f>
        <v>0</v>
      </c>
      <c r="AG151" s="36">
        <v>0</v>
      </c>
      <c r="AH151" s="36">
        <f t="shared" ref="AH151:AH158" si="1070">(AG151/12*5*$D151*$F151*$G151*$I151*AH$11)+(AG151/12*7*$E151*$F151*$H151*$I151*AH$12)</f>
        <v>0</v>
      </c>
      <c r="AI151" s="36"/>
      <c r="AJ151" s="36">
        <f t="shared" ref="AJ151:AJ158" si="1071">(AI151/12*5*$D151*$F151*$G151*$I151*AJ$11)+(AI151/12*7*$E151*$F151*$H151*$I151*AJ$12)</f>
        <v>0</v>
      </c>
      <c r="AK151" s="56">
        <v>0</v>
      </c>
      <c r="AL151" s="36">
        <f t="shared" ref="AL151:AL158" si="1072">(AK151/12*5*$D151*$F151*$G151*$I151*AL$11)+(AK151/12*7*$E151*$F151*$H151*$I151*AL$12)</f>
        <v>0</v>
      </c>
      <c r="AM151" s="40">
        <v>0</v>
      </c>
      <c r="AN151" s="36">
        <f t="shared" si="785"/>
        <v>0</v>
      </c>
      <c r="AO151" s="36">
        <v>0</v>
      </c>
      <c r="AP151" s="36">
        <f t="shared" si="786"/>
        <v>0</v>
      </c>
      <c r="AQ151" s="36">
        <v>0</v>
      </c>
      <c r="AR151" s="36">
        <f t="shared" si="787"/>
        <v>0</v>
      </c>
      <c r="AS151" s="36"/>
      <c r="AT151" s="36">
        <f t="shared" si="788"/>
        <v>0</v>
      </c>
      <c r="AU151" s="36"/>
      <c r="AV151" s="36">
        <f t="shared" ref="AV151:AV158" si="1073">(AU151/12*5*$D151*$F151*$G151*$I151*AV$11)+(AU151/12*7*$E151*$F151*$H151*$I151*AV$12)</f>
        <v>0</v>
      </c>
      <c r="AW151" s="36"/>
      <c r="AX151" s="36">
        <f t="shared" ref="AX151:AX158" si="1074">(AW151/12*5*$D151*$F151*$G151*$I151*AX$11)+(AW151/12*7*$E151*$F151*$H151*$I151*AX$12)</f>
        <v>0</v>
      </c>
      <c r="AY151" s="36"/>
      <c r="AZ151" s="36">
        <f t="shared" si="791"/>
        <v>0</v>
      </c>
      <c r="BA151" s="36">
        <v>0</v>
      </c>
      <c r="BB151" s="36">
        <f t="shared" ref="BB151:BB158" si="1075">(BA151/12*5*$D151*$F151*$G151*$I151*BB$11)+(BA151/12*7*$E151*$F151*$H151*$I151*BB$12)</f>
        <v>0</v>
      </c>
      <c r="BC151" s="36">
        <v>0</v>
      </c>
      <c r="BD151" s="36">
        <f t="shared" ref="BD151:BD158" si="1076">(BC151/12*5*$D151*$F151*$G151*$I151*BD$11)+(BC151/12*7*$E151*$F151*$H151*$I151*BD$12)</f>
        <v>0</v>
      </c>
      <c r="BE151" s="36">
        <v>0</v>
      </c>
      <c r="BF151" s="36">
        <f t="shared" ref="BF151:BF158" si="1077">(BE151/12*5*$D151*$F151*$G151*$I151*BF$11)+(BE151/12*7*$E151*$F151*$H151*$I151*BF$12)</f>
        <v>0</v>
      </c>
      <c r="BG151" s="36">
        <v>0</v>
      </c>
      <c r="BH151" s="36">
        <f t="shared" si="795"/>
        <v>0</v>
      </c>
      <c r="BI151" s="36">
        <v>9</v>
      </c>
      <c r="BJ151" s="36">
        <f t="shared" si="1043"/>
        <v>353637.17235000001</v>
      </c>
      <c r="BK151" s="36">
        <v>2</v>
      </c>
      <c r="BL151" s="36">
        <f t="shared" si="1044"/>
        <v>75192.760533333319</v>
      </c>
      <c r="BM151" s="46">
        <v>0</v>
      </c>
      <c r="BN151" s="36">
        <f t="shared" si="798"/>
        <v>0</v>
      </c>
      <c r="BO151" s="36">
        <v>0</v>
      </c>
      <c r="BP151" s="36">
        <f t="shared" si="799"/>
        <v>0</v>
      </c>
      <c r="BQ151" s="36">
        <v>0</v>
      </c>
      <c r="BR151" s="36">
        <f t="shared" si="1045"/>
        <v>0</v>
      </c>
      <c r="BS151" s="36">
        <v>0</v>
      </c>
      <c r="BT151" s="36">
        <f t="shared" si="1046"/>
        <v>0</v>
      </c>
      <c r="BU151" s="36">
        <v>0</v>
      </c>
      <c r="BV151" s="36">
        <f t="shared" si="802"/>
        <v>0</v>
      </c>
      <c r="BW151" s="36"/>
      <c r="BX151" s="36">
        <f t="shared" si="803"/>
        <v>0</v>
      </c>
      <c r="BY151" s="36">
        <v>0</v>
      </c>
      <c r="BZ151" s="36">
        <f t="shared" si="1047"/>
        <v>0</v>
      </c>
      <c r="CA151" s="36"/>
      <c r="CB151" s="36">
        <f t="shared" si="805"/>
        <v>0</v>
      </c>
      <c r="CC151" s="36">
        <v>0</v>
      </c>
      <c r="CD151" s="36">
        <f t="shared" si="1048"/>
        <v>0</v>
      </c>
      <c r="CE151" s="36"/>
      <c r="CF151" s="36">
        <f t="shared" si="1049"/>
        <v>0</v>
      </c>
      <c r="CG151" s="36"/>
      <c r="CH151" s="36">
        <f t="shared" si="1050"/>
        <v>0</v>
      </c>
      <c r="CI151" s="36"/>
      <c r="CJ151" s="36">
        <f t="shared" si="1051"/>
        <v>0</v>
      </c>
      <c r="CK151" s="36">
        <v>1</v>
      </c>
      <c r="CL151" s="36">
        <f t="shared" si="810"/>
        <v>44723.339779999995</v>
      </c>
      <c r="CM151" s="36"/>
      <c r="CN151" s="36">
        <f t="shared" si="810"/>
        <v>0</v>
      </c>
      <c r="CO151" s="41"/>
      <c r="CP151" s="36">
        <f t="shared" si="1052"/>
        <v>0</v>
      </c>
      <c r="CQ151" s="36"/>
      <c r="CR151" s="36">
        <f t="shared" ref="CR151:CR158" si="1078">(CQ151/12*5*$D151*$F151*$G151*$J151*CR$11)+(CQ151/12*7*$E151*$F151*$H151*$J151*CR$12)</f>
        <v>0</v>
      </c>
      <c r="CS151" s="36"/>
      <c r="CT151" s="36">
        <f t="shared" ref="CT151:CT158" si="1079">(CS151/12*5*$D151*$F151*$G151*$J151*CT$11)+(CS151/12*7*$E151*$F151*$H151*$J151*CT$12)</f>
        <v>0</v>
      </c>
      <c r="CU151" s="36"/>
      <c r="CV151" s="36">
        <f t="shared" ref="CV151:CV158" si="1080">(CU151/12*5*$D151*$F151*$G151*$J151*CV$11)+(CU151/12*7*$E151*$F151*$H151*$J151*CV$12)</f>
        <v>0</v>
      </c>
      <c r="CW151" s="36"/>
      <c r="CX151" s="36">
        <f t="shared" ref="CX151:CX158" si="1081">(CW151/12*5*$D151*$F151*$G151*$J151*CX$11)+(CW151/12*7*$E151*$F151*$H151*$J151*CX$12)</f>
        <v>0</v>
      </c>
      <c r="CY151" s="36"/>
      <c r="CZ151" s="36">
        <f t="shared" ref="CZ151:CZ158" si="1082">(CY151/12*5*$D151*$F151*$G151*$J151*CZ$11)+(CY151/12*7*$E151*$F151*$H151*$J151*CZ$12)</f>
        <v>0</v>
      </c>
      <c r="DA151" s="36">
        <v>3</v>
      </c>
      <c r="DB151" s="36">
        <f t="shared" si="1058"/>
        <v>124596.34249999997</v>
      </c>
      <c r="DC151" s="36"/>
      <c r="DD151" s="36">
        <f t="shared" si="1059"/>
        <v>0</v>
      </c>
      <c r="DE151" s="36"/>
      <c r="DF151" s="36">
        <f t="shared" ref="DF151:DF158" si="1083">(DE151/12*5*$D151*$F151*$G151*$J151*DF$11)+(DE151/12*7*$E151*$F151*$H151*$J151*DF$12)</f>
        <v>0</v>
      </c>
      <c r="DG151" s="36"/>
      <c r="DH151" s="36">
        <f t="shared" ref="DH151:DH158" si="1084">(DG151/12*5*$D151*$F151*$G151*$J151*DH$11)+(DG151/12*7*$E151*$F151*$H151*$J151*DH$12)</f>
        <v>0</v>
      </c>
      <c r="DI151" s="36"/>
      <c r="DJ151" s="36">
        <f t="shared" si="821"/>
        <v>0</v>
      </c>
      <c r="DK151" s="36"/>
      <c r="DL151" s="36">
        <f t="shared" si="1019"/>
        <v>0</v>
      </c>
      <c r="DM151" s="36"/>
      <c r="DN151" s="36">
        <f t="shared" si="981"/>
        <v>0</v>
      </c>
      <c r="DO151" s="36">
        <f t="shared" si="1025"/>
        <v>15</v>
      </c>
      <c r="DP151" s="36">
        <f t="shared" si="1025"/>
        <v>598149.61516333325</v>
      </c>
      <c r="DQ151" s="47">
        <f t="shared" si="1026"/>
        <v>15</v>
      </c>
      <c r="DR151" s="80">
        <f t="shared" si="983"/>
        <v>1</v>
      </c>
    </row>
    <row r="152" spans="1:122" ht="45" customHeight="1" x14ac:dyDescent="0.25">
      <c r="A152" s="43"/>
      <c r="B152" s="44">
        <v>121</v>
      </c>
      <c r="C152" s="31" t="s">
        <v>277</v>
      </c>
      <c r="D152" s="32">
        <f t="shared" si="1021"/>
        <v>19063</v>
      </c>
      <c r="E152" s="33">
        <v>18530</v>
      </c>
      <c r="F152" s="45">
        <v>2.46</v>
      </c>
      <c r="G152" s="35">
        <v>1</v>
      </c>
      <c r="H152" s="35">
        <v>1</v>
      </c>
      <c r="I152" s="32">
        <v>1.4</v>
      </c>
      <c r="J152" s="32">
        <v>1.68</v>
      </c>
      <c r="K152" s="32">
        <v>2.23</v>
      </c>
      <c r="L152" s="32">
        <v>2.57</v>
      </c>
      <c r="M152" s="36">
        <v>10</v>
      </c>
      <c r="N152" s="36">
        <f t="shared" si="769"/>
        <v>685784.06049999991</v>
      </c>
      <c r="O152" s="36">
        <v>0</v>
      </c>
      <c r="P152" s="36">
        <f t="shared" si="769"/>
        <v>0</v>
      </c>
      <c r="Q152" s="36"/>
      <c r="R152" s="36">
        <f t="shared" si="1062"/>
        <v>0</v>
      </c>
      <c r="S152" s="36"/>
      <c r="T152" s="36">
        <f t="shared" si="1063"/>
        <v>0</v>
      </c>
      <c r="U152" s="36">
        <v>252</v>
      </c>
      <c r="V152" s="36">
        <f t="shared" si="1064"/>
        <v>17398948.879620001</v>
      </c>
      <c r="W152" s="36">
        <v>3</v>
      </c>
      <c r="X152" s="36">
        <f t="shared" si="1065"/>
        <v>205735.21814999997</v>
      </c>
      <c r="Y152" s="36"/>
      <c r="Z152" s="36">
        <f t="shared" si="1066"/>
        <v>0</v>
      </c>
      <c r="AA152" s="36"/>
      <c r="AB152" s="36">
        <f t="shared" si="1067"/>
        <v>0</v>
      </c>
      <c r="AC152" s="36">
        <v>0</v>
      </c>
      <c r="AD152" s="36">
        <f t="shared" si="1068"/>
        <v>0</v>
      </c>
      <c r="AE152" s="36">
        <v>0</v>
      </c>
      <c r="AF152" s="36">
        <f t="shared" si="1069"/>
        <v>0</v>
      </c>
      <c r="AG152" s="36">
        <v>3</v>
      </c>
      <c r="AH152" s="36">
        <f t="shared" si="1070"/>
        <v>175192.53464999999</v>
      </c>
      <c r="AI152" s="36"/>
      <c r="AJ152" s="36">
        <f t="shared" si="1071"/>
        <v>0</v>
      </c>
      <c r="AK152" s="56">
        <v>0</v>
      </c>
      <c r="AL152" s="36">
        <f t="shared" si="1072"/>
        <v>0</v>
      </c>
      <c r="AM152" s="40">
        <v>18</v>
      </c>
      <c r="AN152" s="36">
        <f t="shared" si="785"/>
        <v>1426943.758464</v>
      </c>
      <c r="AO152" s="36"/>
      <c r="AP152" s="36">
        <f t="shared" si="786"/>
        <v>0</v>
      </c>
      <c r="AQ152" s="36"/>
      <c r="AR152" s="36">
        <f t="shared" si="787"/>
        <v>0</v>
      </c>
      <c r="AS152" s="36">
        <v>31</v>
      </c>
      <c r="AT152" s="36">
        <f t="shared" si="788"/>
        <v>2535852.38907</v>
      </c>
      <c r="AU152" s="36"/>
      <c r="AV152" s="36">
        <f t="shared" si="1073"/>
        <v>0</v>
      </c>
      <c r="AW152" s="36"/>
      <c r="AX152" s="36">
        <f t="shared" si="1074"/>
        <v>0</v>
      </c>
      <c r="AY152" s="36"/>
      <c r="AZ152" s="36">
        <f t="shared" si="791"/>
        <v>0</v>
      </c>
      <c r="BA152" s="36"/>
      <c r="BB152" s="36">
        <f t="shared" si="1075"/>
        <v>0</v>
      </c>
      <c r="BC152" s="36"/>
      <c r="BD152" s="36">
        <f t="shared" si="1076"/>
        <v>0</v>
      </c>
      <c r="BE152" s="36"/>
      <c r="BF152" s="36">
        <f t="shared" si="1077"/>
        <v>0</v>
      </c>
      <c r="BG152" s="36"/>
      <c r="BH152" s="36">
        <f t="shared" si="795"/>
        <v>0</v>
      </c>
      <c r="BI152" s="36">
        <v>7</v>
      </c>
      <c r="BJ152" s="36">
        <f t="shared" si="1043"/>
        <v>483304.13554500003</v>
      </c>
      <c r="BK152" s="36"/>
      <c r="BL152" s="36">
        <f t="shared" si="1044"/>
        <v>0</v>
      </c>
      <c r="BM152" s="46"/>
      <c r="BN152" s="36">
        <f t="shared" si="798"/>
        <v>0</v>
      </c>
      <c r="BO152" s="36"/>
      <c r="BP152" s="36">
        <f t="shared" si="799"/>
        <v>0</v>
      </c>
      <c r="BQ152" s="36"/>
      <c r="BR152" s="36">
        <f t="shared" si="1045"/>
        <v>0</v>
      </c>
      <c r="BS152" s="36"/>
      <c r="BT152" s="36">
        <f t="shared" si="1046"/>
        <v>0</v>
      </c>
      <c r="BU152" s="36"/>
      <c r="BV152" s="36">
        <f t="shared" si="802"/>
        <v>0</v>
      </c>
      <c r="BW152" s="36"/>
      <c r="BX152" s="36">
        <f t="shared" si="803"/>
        <v>0</v>
      </c>
      <c r="BY152" s="36"/>
      <c r="BZ152" s="36">
        <f t="shared" si="1047"/>
        <v>0</v>
      </c>
      <c r="CA152" s="36"/>
      <c r="CB152" s="36">
        <f t="shared" si="805"/>
        <v>0</v>
      </c>
      <c r="CC152" s="36"/>
      <c r="CD152" s="36">
        <f t="shared" si="1048"/>
        <v>0</v>
      </c>
      <c r="CE152" s="36"/>
      <c r="CF152" s="36">
        <f t="shared" si="1049"/>
        <v>0</v>
      </c>
      <c r="CG152" s="36"/>
      <c r="CH152" s="36">
        <f t="shared" si="1050"/>
        <v>0</v>
      </c>
      <c r="CI152" s="36"/>
      <c r="CJ152" s="36">
        <f t="shared" si="1051"/>
        <v>0</v>
      </c>
      <c r="CK152" s="36">
        <v>1</v>
      </c>
      <c r="CL152" s="36">
        <f t="shared" si="810"/>
        <v>78585.297041999991</v>
      </c>
      <c r="CM152" s="36"/>
      <c r="CN152" s="36">
        <f t="shared" si="810"/>
        <v>0</v>
      </c>
      <c r="CO152" s="41"/>
      <c r="CP152" s="36">
        <f t="shared" si="1052"/>
        <v>0</v>
      </c>
      <c r="CQ152" s="36"/>
      <c r="CR152" s="36">
        <f t="shared" si="1078"/>
        <v>0</v>
      </c>
      <c r="CS152" s="36"/>
      <c r="CT152" s="36">
        <f t="shared" si="1079"/>
        <v>0</v>
      </c>
      <c r="CU152" s="36"/>
      <c r="CV152" s="36">
        <f t="shared" si="1080"/>
        <v>0</v>
      </c>
      <c r="CW152" s="36"/>
      <c r="CX152" s="36">
        <f t="shared" si="1081"/>
        <v>0</v>
      </c>
      <c r="CY152" s="36"/>
      <c r="CZ152" s="36">
        <f t="shared" si="1082"/>
        <v>0</v>
      </c>
      <c r="DA152" s="36">
        <v>0</v>
      </c>
      <c r="DB152" s="36">
        <f t="shared" si="1058"/>
        <v>0</v>
      </c>
      <c r="DC152" s="36"/>
      <c r="DD152" s="36">
        <f t="shared" si="1059"/>
        <v>0</v>
      </c>
      <c r="DE152" s="36"/>
      <c r="DF152" s="36">
        <f t="shared" si="1083"/>
        <v>0</v>
      </c>
      <c r="DG152" s="36"/>
      <c r="DH152" s="36">
        <f t="shared" si="1084"/>
        <v>0</v>
      </c>
      <c r="DI152" s="36"/>
      <c r="DJ152" s="36">
        <f t="shared" si="821"/>
        <v>0</v>
      </c>
      <c r="DK152" s="36"/>
      <c r="DL152" s="36">
        <f t="shared" si="1019"/>
        <v>0</v>
      </c>
      <c r="DM152" s="36"/>
      <c r="DN152" s="36">
        <f t="shared" si="981"/>
        <v>0</v>
      </c>
      <c r="DO152" s="36">
        <f t="shared" si="1025"/>
        <v>325</v>
      </c>
      <c r="DP152" s="36">
        <f t="shared" si="1025"/>
        <v>22990346.273041006</v>
      </c>
      <c r="DQ152" s="47">
        <f t="shared" si="1026"/>
        <v>325</v>
      </c>
      <c r="DR152" s="80">
        <f t="shared" si="983"/>
        <v>1</v>
      </c>
    </row>
    <row r="153" spans="1:122" ht="45" customHeight="1" x14ac:dyDescent="0.25">
      <c r="A153" s="43"/>
      <c r="B153" s="44">
        <v>122</v>
      </c>
      <c r="C153" s="31" t="s">
        <v>278</v>
      </c>
      <c r="D153" s="32">
        <f t="shared" si="1021"/>
        <v>19063</v>
      </c>
      <c r="E153" s="33">
        <v>18530</v>
      </c>
      <c r="F153" s="45">
        <v>3.24</v>
      </c>
      <c r="G153" s="35">
        <v>1</v>
      </c>
      <c r="H153" s="35">
        <v>1</v>
      </c>
      <c r="I153" s="32">
        <v>1.4</v>
      </c>
      <c r="J153" s="32">
        <v>1.68</v>
      </c>
      <c r="K153" s="32">
        <v>2.23</v>
      </c>
      <c r="L153" s="32">
        <v>2.57</v>
      </c>
      <c r="M153" s="36">
        <v>0</v>
      </c>
      <c r="N153" s="36">
        <f t="shared" si="769"/>
        <v>0</v>
      </c>
      <c r="O153" s="36">
        <v>0</v>
      </c>
      <c r="P153" s="36">
        <f t="shared" si="769"/>
        <v>0</v>
      </c>
      <c r="Q153" s="36"/>
      <c r="R153" s="36">
        <f t="shared" si="1062"/>
        <v>0</v>
      </c>
      <c r="S153" s="36"/>
      <c r="T153" s="36">
        <f t="shared" si="1063"/>
        <v>0</v>
      </c>
      <c r="U153" s="36">
        <v>12</v>
      </c>
      <c r="V153" s="36">
        <f t="shared" si="1064"/>
        <v>1091223.2746799998</v>
      </c>
      <c r="W153" s="36">
        <v>0</v>
      </c>
      <c r="X153" s="36">
        <f t="shared" si="1065"/>
        <v>0</v>
      </c>
      <c r="Y153" s="36"/>
      <c r="Z153" s="36">
        <f t="shared" si="1066"/>
        <v>0</v>
      </c>
      <c r="AA153" s="36"/>
      <c r="AB153" s="36">
        <f t="shared" si="1067"/>
        <v>0</v>
      </c>
      <c r="AC153" s="36">
        <v>0</v>
      </c>
      <c r="AD153" s="36">
        <f t="shared" si="1068"/>
        <v>0</v>
      </c>
      <c r="AE153" s="36">
        <v>0</v>
      </c>
      <c r="AF153" s="36">
        <f t="shared" si="1069"/>
        <v>0</v>
      </c>
      <c r="AG153" s="36"/>
      <c r="AH153" s="36">
        <f t="shared" si="1070"/>
        <v>0</v>
      </c>
      <c r="AI153" s="36"/>
      <c r="AJ153" s="36">
        <f t="shared" si="1071"/>
        <v>0</v>
      </c>
      <c r="AK153" s="56">
        <v>0</v>
      </c>
      <c r="AL153" s="36">
        <f t="shared" si="1072"/>
        <v>0</v>
      </c>
      <c r="AM153" s="40">
        <v>0</v>
      </c>
      <c r="AN153" s="36">
        <f t="shared" si="785"/>
        <v>0</v>
      </c>
      <c r="AO153" s="36"/>
      <c r="AP153" s="36">
        <f t="shared" si="786"/>
        <v>0</v>
      </c>
      <c r="AQ153" s="36"/>
      <c r="AR153" s="36">
        <f t="shared" si="787"/>
        <v>0</v>
      </c>
      <c r="AS153" s="36"/>
      <c r="AT153" s="36">
        <f t="shared" si="788"/>
        <v>0</v>
      </c>
      <c r="AU153" s="36"/>
      <c r="AV153" s="36">
        <f t="shared" si="1073"/>
        <v>0</v>
      </c>
      <c r="AW153" s="36"/>
      <c r="AX153" s="36">
        <f t="shared" si="1074"/>
        <v>0</v>
      </c>
      <c r="AY153" s="36"/>
      <c r="AZ153" s="36">
        <f t="shared" si="791"/>
        <v>0</v>
      </c>
      <c r="BA153" s="36"/>
      <c r="BB153" s="36">
        <f t="shared" si="1075"/>
        <v>0</v>
      </c>
      <c r="BC153" s="36"/>
      <c r="BD153" s="36">
        <f t="shared" si="1076"/>
        <v>0</v>
      </c>
      <c r="BE153" s="36"/>
      <c r="BF153" s="36">
        <f t="shared" si="1077"/>
        <v>0</v>
      </c>
      <c r="BG153" s="36"/>
      <c r="BH153" s="36">
        <f t="shared" si="795"/>
        <v>0</v>
      </c>
      <c r="BI153" s="36">
        <v>0</v>
      </c>
      <c r="BJ153" s="36">
        <f t="shared" si="1043"/>
        <v>0</v>
      </c>
      <c r="BK153" s="36"/>
      <c r="BL153" s="36">
        <f t="shared" si="1044"/>
        <v>0</v>
      </c>
      <c r="BM153" s="46"/>
      <c r="BN153" s="36">
        <f t="shared" si="798"/>
        <v>0</v>
      </c>
      <c r="BO153" s="36"/>
      <c r="BP153" s="36">
        <f t="shared" si="799"/>
        <v>0</v>
      </c>
      <c r="BQ153" s="36"/>
      <c r="BR153" s="36">
        <f t="shared" si="1045"/>
        <v>0</v>
      </c>
      <c r="BS153" s="36"/>
      <c r="BT153" s="36">
        <f t="shared" si="1046"/>
        <v>0</v>
      </c>
      <c r="BU153" s="36"/>
      <c r="BV153" s="36">
        <f t="shared" si="802"/>
        <v>0</v>
      </c>
      <c r="BW153" s="36"/>
      <c r="BX153" s="36">
        <f t="shared" si="803"/>
        <v>0</v>
      </c>
      <c r="BY153" s="36"/>
      <c r="BZ153" s="36">
        <f t="shared" si="1047"/>
        <v>0</v>
      </c>
      <c r="CA153" s="36"/>
      <c r="CB153" s="36">
        <f t="shared" si="805"/>
        <v>0</v>
      </c>
      <c r="CC153" s="36"/>
      <c r="CD153" s="36">
        <f t="shared" si="1048"/>
        <v>0</v>
      </c>
      <c r="CE153" s="36"/>
      <c r="CF153" s="36">
        <f t="shared" si="1049"/>
        <v>0</v>
      </c>
      <c r="CG153" s="36"/>
      <c r="CH153" s="36">
        <f t="shared" si="1050"/>
        <v>0</v>
      </c>
      <c r="CI153" s="36"/>
      <c r="CJ153" s="36">
        <f t="shared" si="1051"/>
        <v>0</v>
      </c>
      <c r="CK153" s="36"/>
      <c r="CL153" s="36">
        <f t="shared" si="810"/>
        <v>0</v>
      </c>
      <c r="CM153" s="36"/>
      <c r="CN153" s="36">
        <f t="shared" si="810"/>
        <v>0</v>
      </c>
      <c r="CO153" s="41"/>
      <c r="CP153" s="36">
        <f t="shared" si="1052"/>
        <v>0</v>
      </c>
      <c r="CQ153" s="36"/>
      <c r="CR153" s="36">
        <f t="shared" si="1078"/>
        <v>0</v>
      </c>
      <c r="CS153" s="36"/>
      <c r="CT153" s="36">
        <f t="shared" si="1079"/>
        <v>0</v>
      </c>
      <c r="CU153" s="36"/>
      <c r="CV153" s="36">
        <f t="shared" si="1080"/>
        <v>0</v>
      </c>
      <c r="CW153" s="36"/>
      <c r="CX153" s="36">
        <f t="shared" si="1081"/>
        <v>0</v>
      </c>
      <c r="CY153" s="36"/>
      <c r="CZ153" s="36">
        <f t="shared" si="1082"/>
        <v>0</v>
      </c>
      <c r="DA153" s="36">
        <v>0</v>
      </c>
      <c r="DB153" s="36">
        <f t="shared" si="1058"/>
        <v>0</v>
      </c>
      <c r="DC153" s="36"/>
      <c r="DD153" s="36">
        <f t="shared" si="1059"/>
        <v>0</v>
      </c>
      <c r="DE153" s="36"/>
      <c r="DF153" s="36">
        <f t="shared" si="1083"/>
        <v>0</v>
      </c>
      <c r="DG153" s="36"/>
      <c r="DH153" s="36">
        <f t="shared" si="1084"/>
        <v>0</v>
      </c>
      <c r="DI153" s="36"/>
      <c r="DJ153" s="36">
        <f t="shared" si="821"/>
        <v>0</v>
      </c>
      <c r="DK153" s="36"/>
      <c r="DL153" s="36">
        <f t="shared" si="1019"/>
        <v>0</v>
      </c>
      <c r="DM153" s="36"/>
      <c r="DN153" s="36">
        <f t="shared" si="981"/>
        <v>0</v>
      </c>
      <c r="DO153" s="36">
        <f t="shared" si="1025"/>
        <v>12</v>
      </c>
      <c r="DP153" s="36">
        <f t="shared" si="1025"/>
        <v>1091223.2746799998</v>
      </c>
      <c r="DQ153" s="47">
        <f t="shared" si="1026"/>
        <v>12</v>
      </c>
      <c r="DR153" s="80">
        <f t="shared" si="983"/>
        <v>1</v>
      </c>
    </row>
    <row r="154" spans="1:122" ht="30" customHeight="1" x14ac:dyDescent="0.25">
      <c r="A154" s="43"/>
      <c r="B154" s="44">
        <v>123</v>
      </c>
      <c r="C154" s="31" t="s">
        <v>279</v>
      </c>
      <c r="D154" s="32">
        <f>D152</f>
        <v>19063</v>
      </c>
      <c r="E154" s="33">
        <v>18530</v>
      </c>
      <c r="F154" s="45">
        <v>1.0900000000000001</v>
      </c>
      <c r="G154" s="35">
        <v>1</v>
      </c>
      <c r="H154" s="35">
        <v>1</v>
      </c>
      <c r="I154" s="32">
        <v>1.4</v>
      </c>
      <c r="J154" s="32">
        <v>1.68</v>
      </c>
      <c r="K154" s="32">
        <v>2.23</v>
      </c>
      <c r="L154" s="32">
        <v>2.57</v>
      </c>
      <c r="M154" s="36">
        <v>3</v>
      </c>
      <c r="N154" s="36">
        <f t="shared" si="769"/>
        <v>91159.100725000011</v>
      </c>
      <c r="O154" s="36">
        <v>2</v>
      </c>
      <c r="P154" s="36">
        <f t="shared" si="769"/>
        <v>60772.733816666674</v>
      </c>
      <c r="Q154" s="36"/>
      <c r="R154" s="36">
        <f t="shared" si="1062"/>
        <v>0</v>
      </c>
      <c r="S154" s="36"/>
      <c r="T154" s="36">
        <f t="shared" si="1063"/>
        <v>0</v>
      </c>
      <c r="U154" s="36">
        <v>66</v>
      </c>
      <c r="V154" s="36">
        <f t="shared" si="1064"/>
        <v>2019099.855465</v>
      </c>
      <c r="W154" s="36">
        <v>0</v>
      </c>
      <c r="X154" s="36">
        <f t="shared" si="1065"/>
        <v>0</v>
      </c>
      <c r="Y154" s="36"/>
      <c r="Z154" s="36">
        <f t="shared" si="1066"/>
        <v>0</v>
      </c>
      <c r="AA154" s="36"/>
      <c r="AB154" s="36">
        <f t="shared" si="1067"/>
        <v>0</v>
      </c>
      <c r="AC154" s="36">
        <v>0</v>
      </c>
      <c r="AD154" s="36">
        <f t="shared" si="1068"/>
        <v>0</v>
      </c>
      <c r="AE154" s="36">
        <v>0</v>
      </c>
      <c r="AF154" s="36">
        <f t="shared" si="1069"/>
        <v>0</v>
      </c>
      <c r="AG154" s="36"/>
      <c r="AH154" s="36">
        <f t="shared" si="1070"/>
        <v>0</v>
      </c>
      <c r="AI154" s="36"/>
      <c r="AJ154" s="36">
        <f t="shared" si="1071"/>
        <v>0</v>
      </c>
      <c r="AK154" s="56">
        <v>34</v>
      </c>
      <c r="AL154" s="36">
        <f t="shared" si="1072"/>
        <v>1026954.8205583334</v>
      </c>
      <c r="AM154" s="40">
        <v>0</v>
      </c>
      <c r="AN154" s="36">
        <f t="shared" si="785"/>
        <v>0</v>
      </c>
      <c r="AO154" s="36"/>
      <c r="AP154" s="36">
        <f t="shared" si="786"/>
        <v>0</v>
      </c>
      <c r="AQ154" s="36"/>
      <c r="AR154" s="36">
        <f t="shared" si="787"/>
        <v>0</v>
      </c>
      <c r="AS154" s="36">
        <v>31</v>
      </c>
      <c r="AT154" s="36">
        <f t="shared" si="788"/>
        <v>1123609.3919050002</v>
      </c>
      <c r="AU154" s="36"/>
      <c r="AV154" s="36">
        <f t="shared" si="1073"/>
        <v>0</v>
      </c>
      <c r="AW154" s="36"/>
      <c r="AX154" s="36">
        <f t="shared" si="1074"/>
        <v>0</v>
      </c>
      <c r="AY154" s="36"/>
      <c r="AZ154" s="36">
        <f t="shared" si="791"/>
        <v>0</v>
      </c>
      <c r="BA154" s="36"/>
      <c r="BB154" s="36">
        <f t="shared" si="1075"/>
        <v>0</v>
      </c>
      <c r="BC154" s="36"/>
      <c r="BD154" s="36">
        <f t="shared" si="1076"/>
        <v>0</v>
      </c>
      <c r="BE154" s="36"/>
      <c r="BF154" s="36">
        <f t="shared" si="1077"/>
        <v>0</v>
      </c>
      <c r="BG154" s="36"/>
      <c r="BH154" s="36">
        <f t="shared" si="795"/>
        <v>0</v>
      </c>
      <c r="BI154" s="36">
        <v>3</v>
      </c>
      <c r="BJ154" s="36">
        <f t="shared" si="1043"/>
        <v>91777.266157500009</v>
      </c>
      <c r="BK154" s="36"/>
      <c r="BL154" s="36">
        <f t="shared" si="1044"/>
        <v>0</v>
      </c>
      <c r="BM154" s="46"/>
      <c r="BN154" s="36">
        <f t="shared" si="798"/>
        <v>0</v>
      </c>
      <c r="BO154" s="36"/>
      <c r="BP154" s="36">
        <f t="shared" si="799"/>
        <v>0</v>
      </c>
      <c r="BQ154" s="36"/>
      <c r="BR154" s="36">
        <f t="shared" si="1045"/>
        <v>0</v>
      </c>
      <c r="BS154" s="36"/>
      <c r="BT154" s="36">
        <f t="shared" si="1046"/>
        <v>0</v>
      </c>
      <c r="BU154" s="36"/>
      <c r="BV154" s="36">
        <f t="shared" si="802"/>
        <v>0</v>
      </c>
      <c r="BW154" s="36"/>
      <c r="BX154" s="36">
        <f t="shared" si="803"/>
        <v>0</v>
      </c>
      <c r="BY154" s="36"/>
      <c r="BZ154" s="36">
        <f t="shared" si="1047"/>
        <v>0</v>
      </c>
      <c r="CA154" s="36"/>
      <c r="CB154" s="36">
        <f t="shared" si="805"/>
        <v>0</v>
      </c>
      <c r="CC154" s="36"/>
      <c r="CD154" s="36">
        <f t="shared" si="1048"/>
        <v>0</v>
      </c>
      <c r="CE154" s="36"/>
      <c r="CF154" s="36">
        <f t="shared" si="1049"/>
        <v>0</v>
      </c>
      <c r="CG154" s="36"/>
      <c r="CH154" s="36">
        <f t="shared" si="1050"/>
        <v>0</v>
      </c>
      <c r="CI154" s="36"/>
      <c r="CJ154" s="36">
        <f t="shared" si="1051"/>
        <v>0</v>
      </c>
      <c r="CK154" s="36"/>
      <c r="CL154" s="36">
        <f t="shared" si="810"/>
        <v>0</v>
      </c>
      <c r="CM154" s="36"/>
      <c r="CN154" s="36">
        <f t="shared" si="810"/>
        <v>0</v>
      </c>
      <c r="CO154" s="41"/>
      <c r="CP154" s="36">
        <f t="shared" si="1052"/>
        <v>0</v>
      </c>
      <c r="CQ154" s="36"/>
      <c r="CR154" s="36">
        <f t="shared" si="1078"/>
        <v>0</v>
      </c>
      <c r="CS154" s="36"/>
      <c r="CT154" s="36">
        <f t="shared" si="1079"/>
        <v>0</v>
      </c>
      <c r="CU154" s="36"/>
      <c r="CV154" s="36">
        <f t="shared" si="1080"/>
        <v>0</v>
      </c>
      <c r="CW154" s="36"/>
      <c r="CX154" s="36">
        <f t="shared" si="1081"/>
        <v>0</v>
      </c>
      <c r="CY154" s="36">
        <v>1</v>
      </c>
      <c r="CZ154" s="36">
        <f t="shared" si="1082"/>
        <v>39197.090079000001</v>
      </c>
      <c r="DA154" s="36">
        <v>0</v>
      </c>
      <c r="DB154" s="36">
        <f t="shared" si="1058"/>
        <v>0</v>
      </c>
      <c r="DC154" s="36"/>
      <c r="DD154" s="36">
        <f t="shared" si="1059"/>
        <v>0</v>
      </c>
      <c r="DE154" s="36"/>
      <c r="DF154" s="36">
        <f t="shared" si="1083"/>
        <v>0</v>
      </c>
      <c r="DG154" s="36"/>
      <c r="DH154" s="36">
        <f t="shared" si="1084"/>
        <v>0</v>
      </c>
      <c r="DI154" s="36"/>
      <c r="DJ154" s="36">
        <f t="shared" si="821"/>
        <v>0</v>
      </c>
      <c r="DK154" s="36"/>
      <c r="DL154" s="36">
        <f t="shared" si="1019"/>
        <v>0</v>
      </c>
      <c r="DM154" s="36"/>
      <c r="DN154" s="36">
        <f t="shared" si="981"/>
        <v>0</v>
      </c>
      <c r="DO154" s="36">
        <f t="shared" si="1025"/>
        <v>140</v>
      </c>
      <c r="DP154" s="36">
        <f t="shared" si="1025"/>
        <v>4452570.2587065008</v>
      </c>
      <c r="DQ154" s="47">
        <f t="shared" si="1026"/>
        <v>140</v>
      </c>
      <c r="DR154" s="80">
        <f t="shared" si="983"/>
        <v>1</v>
      </c>
    </row>
    <row r="155" spans="1:122" ht="30" customHeight="1" x14ac:dyDescent="0.25">
      <c r="A155" s="43"/>
      <c r="B155" s="44">
        <v>124</v>
      </c>
      <c r="C155" s="31" t="s">
        <v>280</v>
      </c>
      <c r="D155" s="32">
        <f t="shared" si="1021"/>
        <v>19063</v>
      </c>
      <c r="E155" s="33">
        <v>18530</v>
      </c>
      <c r="F155" s="45">
        <v>1.36</v>
      </c>
      <c r="G155" s="35">
        <v>1</v>
      </c>
      <c r="H155" s="35">
        <v>1</v>
      </c>
      <c r="I155" s="32">
        <v>1.4</v>
      </c>
      <c r="J155" s="32">
        <v>1.68</v>
      </c>
      <c r="K155" s="32">
        <v>2.23</v>
      </c>
      <c r="L155" s="32">
        <v>2.57</v>
      </c>
      <c r="M155" s="36">
        <v>3</v>
      </c>
      <c r="N155" s="36">
        <f t="shared" si="769"/>
        <v>113739.7954</v>
      </c>
      <c r="O155" s="36">
        <v>0</v>
      </c>
      <c r="P155" s="36">
        <f t="shared" si="769"/>
        <v>0</v>
      </c>
      <c r="Q155" s="36"/>
      <c r="R155" s="36">
        <f t="shared" si="1062"/>
        <v>0</v>
      </c>
      <c r="S155" s="36"/>
      <c r="T155" s="36">
        <f t="shared" si="1063"/>
        <v>0</v>
      </c>
      <c r="U155" s="36">
        <v>6</v>
      </c>
      <c r="V155" s="36">
        <f t="shared" si="1064"/>
        <v>229022.16876</v>
      </c>
      <c r="W155" s="36">
        <v>0</v>
      </c>
      <c r="X155" s="36">
        <f t="shared" si="1065"/>
        <v>0</v>
      </c>
      <c r="Y155" s="36"/>
      <c r="Z155" s="36">
        <f t="shared" si="1066"/>
        <v>0</v>
      </c>
      <c r="AA155" s="36"/>
      <c r="AB155" s="36">
        <f t="shared" si="1067"/>
        <v>0</v>
      </c>
      <c r="AC155" s="36">
        <v>0</v>
      </c>
      <c r="AD155" s="36">
        <f t="shared" si="1068"/>
        <v>0</v>
      </c>
      <c r="AE155" s="36">
        <v>0</v>
      </c>
      <c r="AF155" s="36">
        <f t="shared" si="1069"/>
        <v>0</v>
      </c>
      <c r="AG155" s="36"/>
      <c r="AH155" s="36">
        <f t="shared" si="1070"/>
        <v>0</v>
      </c>
      <c r="AI155" s="36"/>
      <c r="AJ155" s="36">
        <f t="shared" si="1071"/>
        <v>0</v>
      </c>
      <c r="AK155" s="56">
        <v>0</v>
      </c>
      <c r="AL155" s="36">
        <f t="shared" si="1072"/>
        <v>0</v>
      </c>
      <c r="AM155" s="40">
        <v>0</v>
      </c>
      <c r="AN155" s="36">
        <f t="shared" si="785"/>
        <v>0</v>
      </c>
      <c r="AO155" s="36"/>
      <c r="AP155" s="36">
        <f t="shared" si="786"/>
        <v>0</v>
      </c>
      <c r="AQ155" s="36"/>
      <c r="AR155" s="36">
        <f t="shared" si="787"/>
        <v>0</v>
      </c>
      <c r="AS155" s="36">
        <v>28</v>
      </c>
      <c r="AT155" s="36">
        <f t="shared" si="788"/>
        <v>1266263.5585600003</v>
      </c>
      <c r="AU155" s="36"/>
      <c r="AV155" s="36">
        <f t="shared" si="1073"/>
        <v>0</v>
      </c>
      <c r="AW155" s="36"/>
      <c r="AX155" s="36">
        <f t="shared" si="1074"/>
        <v>0</v>
      </c>
      <c r="AY155" s="36"/>
      <c r="AZ155" s="36">
        <f t="shared" si="791"/>
        <v>0</v>
      </c>
      <c r="BA155" s="36"/>
      <c r="BB155" s="36">
        <f t="shared" si="1075"/>
        <v>0</v>
      </c>
      <c r="BC155" s="36"/>
      <c r="BD155" s="36">
        <f t="shared" si="1076"/>
        <v>0</v>
      </c>
      <c r="BE155" s="36"/>
      <c r="BF155" s="36">
        <f t="shared" si="1077"/>
        <v>0</v>
      </c>
      <c r="BG155" s="36"/>
      <c r="BH155" s="36">
        <f t="shared" si="795"/>
        <v>0</v>
      </c>
      <c r="BI155" s="36">
        <v>0</v>
      </c>
      <c r="BJ155" s="36">
        <f t="shared" si="1043"/>
        <v>0</v>
      </c>
      <c r="BK155" s="36"/>
      <c r="BL155" s="36">
        <f t="shared" si="1044"/>
        <v>0</v>
      </c>
      <c r="BM155" s="46"/>
      <c r="BN155" s="36">
        <f t="shared" si="798"/>
        <v>0</v>
      </c>
      <c r="BO155" s="36"/>
      <c r="BP155" s="36">
        <f t="shared" si="799"/>
        <v>0</v>
      </c>
      <c r="BQ155" s="36"/>
      <c r="BR155" s="36">
        <f t="shared" si="1045"/>
        <v>0</v>
      </c>
      <c r="BS155" s="36"/>
      <c r="BT155" s="36">
        <f t="shared" si="1046"/>
        <v>0</v>
      </c>
      <c r="BU155" s="36"/>
      <c r="BV155" s="36">
        <f t="shared" si="802"/>
        <v>0</v>
      </c>
      <c r="BW155" s="36"/>
      <c r="BX155" s="36">
        <f t="shared" si="803"/>
        <v>0</v>
      </c>
      <c r="BY155" s="36"/>
      <c r="BZ155" s="36">
        <f t="shared" si="1047"/>
        <v>0</v>
      </c>
      <c r="CA155" s="36"/>
      <c r="CB155" s="36">
        <f t="shared" si="805"/>
        <v>0</v>
      </c>
      <c r="CC155" s="36"/>
      <c r="CD155" s="36">
        <f t="shared" si="1048"/>
        <v>0</v>
      </c>
      <c r="CE155" s="36"/>
      <c r="CF155" s="36">
        <f t="shared" si="1049"/>
        <v>0</v>
      </c>
      <c r="CG155" s="36"/>
      <c r="CH155" s="36">
        <f t="shared" si="1050"/>
        <v>0</v>
      </c>
      <c r="CI155" s="36"/>
      <c r="CJ155" s="36">
        <f t="shared" si="1051"/>
        <v>0</v>
      </c>
      <c r="CK155" s="36"/>
      <c r="CL155" s="36">
        <f t="shared" si="810"/>
        <v>0</v>
      </c>
      <c r="CM155" s="36"/>
      <c r="CN155" s="36">
        <f t="shared" si="810"/>
        <v>0</v>
      </c>
      <c r="CO155" s="41"/>
      <c r="CP155" s="36">
        <f t="shared" si="1052"/>
        <v>0</v>
      </c>
      <c r="CQ155" s="36"/>
      <c r="CR155" s="36">
        <f t="shared" si="1078"/>
        <v>0</v>
      </c>
      <c r="CS155" s="36"/>
      <c r="CT155" s="36">
        <f t="shared" si="1079"/>
        <v>0</v>
      </c>
      <c r="CU155" s="36"/>
      <c r="CV155" s="36">
        <f t="shared" si="1080"/>
        <v>0</v>
      </c>
      <c r="CW155" s="36"/>
      <c r="CX155" s="36">
        <f t="shared" si="1081"/>
        <v>0</v>
      </c>
      <c r="CY155" s="36"/>
      <c r="CZ155" s="36">
        <f t="shared" si="1082"/>
        <v>0</v>
      </c>
      <c r="DA155" s="36">
        <v>0</v>
      </c>
      <c r="DB155" s="36">
        <f t="shared" si="1058"/>
        <v>0</v>
      </c>
      <c r="DC155" s="36"/>
      <c r="DD155" s="36">
        <f t="shared" si="1059"/>
        <v>0</v>
      </c>
      <c r="DE155" s="36"/>
      <c r="DF155" s="36">
        <f t="shared" si="1083"/>
        <v>0</v>
      </c>
      <c r="DG155" s="36"/>
      <c r="DH155" s="36">
        <f t="shared" si="1084"/>
        <v>0</v>
      </c>
      <c r="DI155" s="36"/>
      <c r="DJ155" s="36">
        <f t="shared" si="821"/>
        <v>0</v>
      </c>
      <c r="DK155" s="36"/>
      <c r="DL155" s="36">
        <f t="shared" si="1019"/>
        <v>0</v>
      </c>
      <c r="DM155" s="36"/>
      <c r="DN155" s="36">
        <f t="shared" si="981"/>
        <v>0</v>
      </c>
      <c r="DO155" s="36">
        <f t="shared" si="1025"/>
        <v>37</v>
      </c>
      <c r="DP155" s="36">
        <f t="shared" si="1025"/>
        <v>1609025.5227200002</v>
      </c>
      <c r="DQ155" s="47">
        <f t="shared" si="1026"/>
        <v>37</v>
      </c>
      <c r="DR155" s="80">
        <f t="shared" si="983"/>
        <v>1</v>
      </c>
    </row>
    <row r="156" spans="1:122" ht="30" customHeight="1" x14ac:dyDescent="0.25">
      <c r="A156" s="43"/>
      <c r="B156" s="44">
        <v>125</v>
      </c>
      <c r="C156" s="31" t="s">
        <v>281</v>
      </c>
      <c r="D156" s="32">
        <f t="shared" si="1021"/>
        <v>19063</v>
      </c>
      <c r="E156" s="33">
        <v>18530</v>
      </c>
      <c r="F156" s="45">
        <v>1.41</v>
      </c>
      <c r="G156" s="35">
        <v>1</v>
      </c>
      <c r="H156" s="35">
        <v>1</v>
      </c>
      <c r="I156" s="32">
        <v>1.4</v>
      </c>
      <c r="J156" s="32">
        <v>1.68</v>
      </c>
      <c r="K156" s="32">
        <v>2.23</v>
      </c>
      <c r="L156" s="32">
        <v>2.57</v>
      </c>
      <c r="M156" s="36">
        <v>3</v>
      </c>
      <c r="N156" s="36">
        <f t="shared" si="769"/>
        <v>117921.40552499999</v>
      </c>
      <c r="O156" s="36">
        <v>0</v>
      </c>
      <c r="P156" s="36">
        <f t="shared" si="769"/>
        <v>0</v>
      </c>
      <c r="Q156" s="36"/>
      <c r="R156" s="36">
        <f t="shared" si="1062"/>
        <v>0</v>
      </c>
      <c r="S156" s="36"/>
      <c r="T156" s="36">
        <f t="shared" si="1063"/>
        <v>0</v>
      </c>
      <c r="U156" s="36">
        <v>12</v>
      </c>
      <c r="V156" s="36">
        <f t="shared" si="1064"/>
        <v>474884.20286999992</v>
      </c>
      <c r="W156" s="36">
        <v>0</v>
      </c>
      <c r="X156" s="36">
        <f t="shared" si="1065"/>
        <v>0</v>
      </c>
      <c r="Y156" s="36"/>
      <c r="Z156" s="36">
        <f t="shared" si="1066"/>
        <v>0</v>
      </c>
      <c r="AA156" s="36"/>
      <c r="AB156" s="36">
        <f t="shared" si="1067"/>
        <v>0</v>
      </c>
      <c r="AC156" s="36">
        <v>0</v>
      </c>
      <c r="AD156" s="36">
        <f t="shared" si="1068"/>
        <v>0</v>
      </c>
      <c r="AE156" s="36">
        <v>0</v>
      </c>
      <c r="AF156" s="36">
        <f t="shared" si="1069"/>
        <v>0</v>
      </c>
      <c r="AG156" s="36"/>
      <c r="AH156" s="36">
        <f t="shared" si="1070"/>
        <v>0</v>
      </c>
      <c r="AI156" s="36"/>
      <c r="AJ156" s="36">
        <f t="shared" si="1071"/>
        <v>0</v>
      </c>
      <c r="AK156" s="56">
        <v>0</v>
      </c>
      <c r="AL156" s="36">
        <f t="shared" si="1072"/>
        <v>0</v>
      </c>
      <c r="AM156" s="40">
        <v>0</v>
      </c>
      <c r="AN156" s="36">
        <f t="shared" si="785"/>
        <v>0</v>
      </c>
      <c r="AO156" s="36"/>
      <c r="AP156" s="36">
        <f t="shared" si="786"/>
        <v>0</v>
      </c>
      <c r="AQ156" s="36"/>
      <c r="AR156" s="36">
        <f t="shared" si="787"/>
        <v>0</v>
      </c>
      <c r="AS156" s="36"/>
      <c r="AT156" s="36">
        <f t="shared" si="788"/>
        <v>0</v>
      </c>
      <c r="AU156" s="36"/>
      <c r="AV156" s="36">
        <f t="shared" si="1073"/>
        <v>0</v>
      </c>
      <c r="AW156" s="36"/>
      <c r="AX156" s="36">
        <f t="shared" si="1074"/>
        <v>0</v>
      </c>
      <c r="AY156" s="36"/>
      <c r="AZ156" s="36">
        <f t="shared" si="791"/>
        <v>0</v>
      </c>
      <c r="BA156" s="36"/>
      <c r="BB156" s="36">
        <f t="shared" si="1075"/>
        <v>0</v>
      </c>
      <c r="BC156" s="36"/>
      <c r="BD156" s="36">
        <f t="shared" si="1076"/>
        <v>0</v>
      </c>
      <c r="BE156" s="36"/>
      <c r="BF156" s="36">
        <f t="shared" si="1077"/>
        <v>0</v>
      </c>
      <c r="BG156" s="36"/>
      <c r="BH156" s="36">
        <f t="shared" si="795"/>
        <v>0</v>
      </c>
      <c r="BI156" s="36">
        <v>0</v>
      </c>
      <c r="BJ156" s="36">
        <f t="shared" si="1043"/>
        <v>0</v>
      </c>
      <c r="BK156" s="36"/>
      <c r="BL156" s="36">
        <f t="shared" si="1044"/>
        <v>0</v>
      </c>
      <c r="BM156" s="46"/>
      <c r="BN156" s="36">
        <f t="shared" si="798"/>
        <v>0</v>
      </c>
      <c r="BO156" s="36"/>
      <c r="BP156" s="36">
        <f t="shared" si="799"/>
        <v>0</v>
      </c>
      <c r="BQ156" s="36"/>
      <c r="BR156" s="36">
        <f t="shared" si="1045"/>
        <v>0</v>
      </c>
      <c r="BS156" s="36"/>
      <c r="BT156" s="36">
        <f t="shared" si="1046"/>
        <v>0</v>
      </c>
      <c r="BU156" s="36"/>
      <c r="BV156" s="36">
        <f t="shared" si="802"/>
        <v>0</v>
      </c>
      <c r="BW156" s="36"/>
      <c r="BX156" s="36">
        <f t="shared" si="803"/>
        <v>0</v>
      </c>
      <c r="BY156" s="36"/>
      <c r="BZ156" s="36">
        <f t="shared" si="1047"/>
        <v>0</v>
      </c>
      <c r="CA156" s="36"/>
      <c r="CB156" s="36">
        <f t="shared" si="805"/>
        <v>0</v>
      </c>
      <c r="CC156" s="36"/>
      <c r="CD156" s="36">
        <f t="shared" si="1048"/>
        <v>0</v>
      </c>
      <c r="CE156" s="36"/>
      <c r="CF156" s="36">
        <f t="shared" si="1049"/>
        <v>0</v>
      </c>
      <c r="CG156" s="36"/>
      <c r="CH156" s="36">
        <f t="shared" si="1050"/>
        <v>0</v>
      </c>
      <c r="CI156" s="36"/>
      <c r="CJ156" s="36">
        <f t="shared" si="1051"/>
        <v>0</v>
      </c>
      <c r="CK156" s="36"/>
      <c r="CL156" s="36">
        <f t="shared" si="810"/>
        <v>0</v>
      </c>
      <c r="CM156" s="36"/>
      <c r="CN156" s="36">
        <f t="shared" si="810"/>
        <v>0</v>
      </c>
      <c r="CO156" s="41"/>
      <c r="CP156" s="36">
        <f t="shared" si="1052"/>
        <v>0</v>
      </c>
      <c r="CQ156" s="36"/>
      <c r="CR156" s="36">
        <f t="shared" si="1078"/>
        <v>0</v>
      </c>
      <c r="CS156" s="36"/>
      <c r="CT156" s="36">
        <f t="shared" si="1079"/>
        <v>0</v>
      </c>
      <c r="CU156" s="36"/>
      <c r="CV156" s="36">
        <f t="shared" si="1080"/>
        <v>0</v>
      </c>
      <c r="CW156" s="36"/>
      <c r="CX156" s="36">
        <f t="shared" si="1081"/>
        <v>0</v>
      </c>
      <c r="CY156" s="36"/>
      <c r="CZ156" s="36">
        <f t="shared" si="1082"/>
        <v>0</v>
      </c>
      <c r="DA156" s="36">
        <v>0</v>
      </c>
      <c r="DB156" s="36">
        <f t="shared" si="1058"/>
        <v>0</v>
      </c>
      <c r="DC156" s="36"/>
      <c r="DD156" s="36">
        <f t="shared" si="1059"/>
        <v>0</v>
      </c>
      <c r="DE156" s="36"/>
      <c r="DF156" s="36">
        <f t="shared" si="1083"/>
        <v>0</v>
      </c>
      <c r="DG156" s="36"/>
      <c r="DH156" s="36">
        <f t="shared" si="1084"/>
        <v>0</v>
      </c>
      <c r="DI156" s="36"/>
      <c r="DJ156" s="36">
        <f t="shared" si="821"/>
        <v>0</v>
      </c>
      <c r="DK156" s="36"/>
      <c r="DL156" s="36">
        <f t="shared" si="1019"/>
        <v>0</v>
      </c>
      <c r="DM156" s="36"/>
      <c r="DN156" s="36">
        <f t="shared" si="981"/>
        <v>0</v>
      </c>
      <c r="DO156" s="36">
        <f t="shared" si="1025"/>
        <v>15</v>
      </c>
      <c r="DP156" s="36">
        <f t="shared" si="1025"/>
        <v>592805.60839499987</v>
      </c>
      <c r="DQ156" s="47">
        <f t="shared" si="1026"/>
        <v>15</v>
      </c>
      <c r="DR156" s="80">
        <f t="shared" si="983"/>
        <v>1</v>
      </c>
    </row>
    <row r="157" spans="1:122" ht="45" customHeight="1" x14ac:dyDescent="0.25">
      <c r="A157" s="43"/>
      <c r="B157" s="44">
        <v>126</v>
      </c>
      <c r="C157" s="31" t="s">
        <v>282</v>
      </c>
      <c r="D157" s="32">
        <f>D155</f>
        <v>19063</v>
      </c>
      <c r="E157" s="33">
        <v>18530</v>
      </c>
      <c r="F157" s="45">
        <v>1.88</v>
      </c>
      <c r="G157" s="35">
        <v>1</v>
      </c>
      <c r="H157" s="35">
        <v>1</v>
      </c>
      <c r="I157" s="32">
        <v>1.4</v>
      </c>
      <c r="J157" s="32">
        <v>1.68</v>
      </c>
      <c r="K157" s="32">
        <v>2.23</v>
      </c>
      <c r="L157" s="32">
        <v>2.57</v>
      </c>
      <c r="M157" s="36">
        <v>0</v>
      </c>
      <c r="N157" s="36">
        <f t="shared" si="769"/>
        <v>0</v>
      </c>
      <c r="O157" s="36">
        <v>0</v>
      </c>
      <c r="P157" s="36">
        <f t="shared" si="769"/>
        <v>0</v>
      </c>
      <c r="Q157" s="36"/>
      <c r="R157" s="36">
        <f t="shared" si="1062"/>
        <v>0</v>
      </c>
      <c r="S157" s="36"/>
      <c r="T157" s="36">
        <f t="shared" si="1063"/>
        <v>0</v>
      </c>
      <c r="U157" s="36">
        <v>12</v>
      </c>
      <c r="V157" s="36">
        <f t="shared" si="1064"/>
        <v>633178.93715999997</v>
      </c>
      <c r="W157" s="36">
        <v>0</v>
      </c>
      <c r="X157" s="36">
        <f t="shared" si="1065"/>
        <v>0</v>
      </c>
      <c r="Y157" s="36"/>
      <c r="Z157" s="36">
        <f t="shared" si="1066"/>
        <v>0</v>
      </c>
      <c r="AA157" s="36"/>
      <c r="AB157" s="36">
        <f t="shared" si="1067"/>
        <v>0</v>
      </c>
      <c r="AC157" s="36">
        <v>0</v>
      </c>
      <c r="AD157" s="36">
        <f t="shared" si="1068"/>
        <v>0</v>
      </c>
      <c r="AE157" s="36">
        <v>0</v>
      </c>
      <c r="AF157" s="36">
        <f t="shared" si="1069"/>
        <v>0</v>
      </c>
      <c r="AG157" s="36"/>
      <c r="AH157" s="36">
        <f t="shared" si="1070"/>
        <v>0</v>
      </c>
      <c r="AI157" s="36"/>
      <c r="AJ157" s="36">
        <f t="shared" si="1071"/>
        <v>0</v>
      </c>
      <c r="AK157" s="56">
        <v>0</v>
      </c>
      <c r="AL157" s="36">
        <f t="shared" si="1072"/>
        <v>0</v>
      </c>
      <c r="AM157" s="40">
        <v>0</v>
      </c>
      <c r="AN157" s="36">
        <f t="shared" si="785"/>
        <v>0</v>
      </c>
      <c r="AO157" s="36"/>
      <c r="AP157" s="36">
        <f t="shared" si="786"/>
        <v>0</v>
      </c>
      <c r="AQ157" s="36"/>
      <c r="AR157" s="36">
        <f t="shared" si="787"/>
        <v>0</v>
      </c>
      <c r="AS157" s="36">
        <v>15</v>
      </c>
      <c r="AT157" s="36">
        <f t="shared" si="788"/>
        <v>937726.6899</v>
      </c>
      <c r="AU157" s="36"/>
      <c r="AV157" s="36">
        <f t="shared" si="1073"/>
        <v>0</v>
      </c>
      <c r="AW157" s="36"/>
      <c r="AX157" s="36">
        <f t="shared" si="1074"/>
        <v>0</v>
      </c>
      <c r="AY157" s="36"/>
      <c r="AZ157" s="36">
        <f t="shared" si="791"/>
        <v>0</v>
      </c>
      <c r="BA157" s="36"/>
      <c r="BB157" s="36">
        <f t="shared" si="1075"/>
        <v>0</v>
      </c>
      <c r="BC157" s="36"/>
      <c r="BD157" s="36">
        <f t="shared" si="1076"/>
        <v>0</v>
      </c>
      <c r="BE157" s="36"/>
      <c r="BF157" s="36">
        <f t="shared" si="1077"/>
        <v>0</v>
      </c>
      <c r="BG157" s="36"/>
      <c r="BH157" s="36">
        <f t="shared" si="795"/>
        <v>0</v>
      </c>
      <c r="BI157" s="36">
        <v>0</v>
      </c>
      <c r="BJ157" s="36">
        <f t="shared" si="1043"/>
        <v>0</v>
      </c>
      <c r="BK157" s="36"/>
      <c r="BL157" s="36">
        <f t="shared" si="1044"/>
        <v>0</v>
      </c>
      <c r="BM157" s="46"/>
      <c r="BN157" s="36">
        <f t="shared" si="798"/>
        <v>0</v>
      </c>
      <c r="BO157" s="36"/>
      <c r="BP157" s="36">
        <f t="shared" si="799"/>
        <v>0</v>
      </c>
      <c r="BQ157" s="36"/>
      <c r="BR157" s="36">
        <f t="shared" si="1045"/>
        <v>0</v>
      </c>
      <c r="BS157" s="36"/>
      <c r="BT157" s="36">
        <f t="shared" si="1046"/>
        <v>0</v>
      </c>
      <c r="BU157" s="36"/>
      <c r="BV157" s="36">
        <f t="shared" si="802"/>
        <v>0</v>
      </c>
      <c r="BW157" s="36"/>
      <c r="BX157" s="36">
        <f t="shared" si="803"/>
        <v>0</v>
      </c>
      <c r="BY157" s="36"/>
      <c r="BZ157" s="36">
        <f t="shared" si="1047"/>
        <v>0</v>
      </c>
      <c r="CA157" s="36"/>
      <c r="CB157" s="36">
        <f t="shared" si="805"/>
        <v>0</v>
      </c>
      <c r="CC157" s="36"/>
      <c r="CD157" s="36">
        <f t="shared" si="1048"/>
        <v>0</v>
      </c>
      <c r="CE157" s="36"/>
      <c r="CF157" s="36">
        <f t="shared" si="1049"/>
        <v>0</v>
      </c>
      <c r="CG157" s="36"/>
      <c r="CH157" s="36">
        <f t="shared" si="1050"/>
        <v>0</v>
      </c>
      <c r="CI157" s="36"/>
      <c r="CJ157" s="36">
        <f t="shared" si="1051"/>
        <v>0</v>
      </c>
      <c r="CK157" s="36"/>
      <c r="CL157" s="36">
        <f t="shared" si="810"/>
        <v>0</v>
      </c>
      <c r="CM157" s="36"/>
      <c r="CN157" s="36">
        <f t="shared" si="810"/>
        <v>0</v>
      </c>
      <c r="CO157" s="41"/>
      <c r="CP157" s="36">
        <f t="shared" si="1052"/>
        <v>0</v>
      </c>
      <c r="CQ157" s="36"/>
      <c r="CR157" s="36">
        <f t="shared" si="1078"/>
        <v>0</v>
      </c>
      <c r="CS157" s="36"/>
      <c r="CT157" s="36">
        <f t="shared" si="1079"/>
        <v>0</v>
      </c>
      <c r="CU157" s="36"/>
      <c r="CV157" s="36">
        <f t="shared" si="1080"/>
        <v>0</v>
      </c>
      <c r="CW157" s="36"/>
      <c r="CX157" s="36">
        <f t="shared" si="1081"/>
        <v>0</v>
      </c>
      <c r="CY157" s="36"/>
      <c r="CZ157" s="36">
        <f t="shared" si="1082"/>
        <v>0</v>
      </c>
      <c r="DA157" s="36">
        <v>0</v>
      </c>
      <c r="DB157" s="36">
        <f t="shared" si="1058"/>
        <v>0</v>
      </c>
      <c r="DC157" s="36"/>
      <c r="DD157" s="36">
        <f t="shared" si="1059"/>
        <v>0</v>
      </c>
      <c r="DE157" s="36"/>
      <c r="DF157" s="36">
        <f t="shared" si="1083"/>
        <v>0</v>
      </c>
      <c r="DG157" s="36"/>
      <c r="DH157" s="36">
        <f t="shared" si="1084"/>
        <v>0</v>
      </c>
      <c r="DI157" s="36"/>
      <c r="DJ157" s="36">
        <f t="shared" si="821"/>
        <v>0</v>
      </c>
      <c r="DK157" s="36"/>
      <c r="DL157" s="36">
        <f t="shared" si="1019"/>
        <v>0</v>
      </c>
      <c r="DM157" s="36"/>
      <c r="DN157" s="36">
        <f t="shared" si="981"/>
        <v>0</v>
      </c>
      <c r="DO157" s="36">
        <f t="shared" si="1025"/>
        <v>27</v>
      </c>
      <c r="DP157" s="36">
        <f t="shared" si="1025"/>
        <v>1570905.6270599999</v>
      </c>
      <c r="DQ157" s="47">
        <f t="shared" si="1026"/>
        <v>27</v>
      </c>
      <c r="DR157" s="80">
        <f t="shared" si="983"/>
        <v>1</v>
      </c>
    </row>
    <row r="158" spans="1:122" ht="45" customHeight="1" x14ac:dyDescent="0.25">
      <c r="A158" s="43"/>
      <c r="B158" s="44">
        <v>127</v>
      </c>
      <c r="C158" s="31" t="s">
        <v>283</v>
      </c>
      <c r="D158" s="32">
        <f>D156</f>
        <v>19063</v>
      </c>
      <c r="E158" s="33">
        <v>18530</v>
      </c>
      <c r="F158" s="45">
        <v>1.92</v>
      </c>
      <c r="G158" s="35">
        <v>1</v>
      </c>
      <c r="H158" s="35">
        <v>1</v>
      </c>
      <c r="I158" s="32">
        <v>1.4</v>
      </c>
      <c r="J158" s="32">
        <v>1.68</v>
      </c>
      <c r="K158" s="32">
        <v>2.23</v>
      </c>
      <c r="L158" s="32">
        <v>2.57</v>
      </c>
      <c r="M158" s="36">
        <v>0</v>
      </c>
      <c r="N158" s="36">
        <f t="shared" si="769"/>
        <v>0</v>
      </c>
      <c r="O158" s="36">
        <v>0</v>
      </c>
      <c r="P158" s="36">
        <f t="shared" si="769"/>
        <v>0</v>
      </c>
      <c r="Q158" s="36"/>
      <c r="R158" s="36">
        <f t="shared" si="1062"/>
        <v>0</v>
      </c>
      <c r="S158" s="36"/>
      <c r="T158" s="36">
        <f t="shared" si="1063"/>
        <v>0</v>
      </c>
      <c r="U158" s="36">
        <v>24</v>
      </c>
      <c r="V158" s="36">
        <f t="shared" si="1064"/>
        <v>1293301.65888</v>
      </c>
      <c r="W158" s="36">
        <v>3</v>
      </c>
      <c r="X158" s="36">
        <f t="shared" si="1065"/>
        <v>160573.82879999999</v>
      </c>
      <c r="Y158" s="36"/>
      <c r="Z158" s="36">
        <f t="shared" si="1066"/>
        <v>0</v>
      </c>
      <c r="AA158" s="36"/>
      <c r="AB158" s="36">
        <f t="shared" si="1067"/>
        <v>0</v>
      </c>
      <c r="AC158" s="36">
        <v>0</v>
      </c>
      <c r="AD158" s="36">
        <f t="shared" si="1068"/>
        <v>0</v>
      </c>
      <c r="AE158" s="36">
        <v>0</v>
      </c>
      <c r="AF158" s="36">
        <f t="shared" si="1069"/>
        <v>0</v>
      </c>
      <c r="AG158" s="36"/>
      <c r="AH158" s="36">
        <f t="shared" si="1070"/>
        <v>0</v>
      </c>
      <c r="AI158" s="36"/>
      <c r="AJ158" s="36">
        <f t="shared" si="1071"/>
        <v>0</v>
      </c>
      <c r="AK158" s="56">
        <v>0</v>
      </c>
      <c r="AL158" s="36">
        <f t="shared" si="1072"/>
        <v>0</v>
      </c>
      <c r="AM158" s="40">
        <v>0</v>
      </c>
      <c r="AN158" s="36">
        <f t="shared" si="785"/>
        <v>0</v>
      </c>
      <c r="AO158" s="36"/>
      <c r="AP158" s="36">
        <f t="shared" si="786"/>
        <v>0</v>
      </c>
      <c r="AQ158" s="36"/>
      <c r="AR158" s="36">
        <f t="shared" si="787"/>
        <v>0</v>
      </c>
      <c r="AS158" s="36"/>
      <c r="AT158" s="36">
        <f t="shared" si="788"/>
        <v>0</v>
      </c>
      <c r="AU158" s="36"/>
      <c r="AV158" s="36">
        <f t="shared" si="1073"/>
        <v>0</v>
      </c>
      <c r="AW158" s="36"/>
      <c r="AX158" s="36">
        <f t="shared" si="1074"/>
        <v>0</v>
      </c>
      <c r="AY158" s="36"/>
      <c r="AZ158" s="36">
        <f t="shared" si="791"/>
        <v>0</v>
      </c>
      <c r="BA158" s="36"/>
      <c r="BB158" s="36">
        <f t="shared" si="1075"/>
        <v>0</v>
      </c>
      <c r="BC158" s="36"/>
      <c r="BD158" s="36">
        <f t="shared" si="1076"/>
        <v>0</v>
      </c>
      <c r="BE158" s="36"/>
      <c r="BF158" s="36">
        <f t="shared" si="1077"/>
        <v>0</v>
      </c>
      <c r="BG158" s="36"/>
      <c r="BH158" s="36">
        <f t="shared" si="795"/>
        <v>0</v>
      </c>
      <c r="BI158" s="36">
        <v>0</v>
      </c>
      <c r="BJ158" s="36">
        <f t="shared" si="1043"/>
        <v>0</v>
      </c>
      <c r="BK158" s="36"/>
      <c r="BL158" s="36">
        <f t="shared" si="1044"/>
        <v>0</v>
      </c>
      <c r="BM158" s="46"/>
      <c r="BN158" s="36">
        <f t="shared" si="798"/>
        <v>0</v>
      </c>
      <c r="BO158" s="36"/>
      <c r="BP158" s="36">
        <f t="shared" si="799"/>
        <v>0</v>
      </c>
      <c r="BQ158" s="36"/>
      <c r="BR158" s="36">
        <f t="shared" si="1045"/>
        <v>0</v>
      </c>
      <c r="BS158" s="36"/>
      <c r="BT158" s="36">
        <f t="shared" si="1046"/>
        <v>0</v>
      </c>
      <c r="BU158" s="36"/>
      <c r="BV158" s="36">
        <f t="shared" si="802"/>
        <v>0</v>
      </c>
      <c r="BW158" s="36"/>
      <c r="BX158" s="36">
        <f t="shared" si="803"/>
        <v>0</v>
      </c>
      <c r="BY158" s="36"/>
      <c r="BZ158" s="36">
        <f t="shared" si="1047"/>
        <v>0</v>
      </c>
      <c r="CA158" s="36"/>
      <c r="CB158" s="36">
        <f t="shared" si="805"/>
        <v>0</v>
      </c>
      <c r="CC158" s="36"/>
      <c r="CD158" s="36">
        <f t="shared" si="1048"/>
        <v>0</v>
      </c>
      <c r="CE158" s="36"/>
      <c r="CF158" s="36">
        <f t="shared" si="1049"/>
        <v>0</v>
      </c>
      <c r="CG158" s="36"/>
      <c r="CH158" s="36">
        <f t="shared" si="1050"/>
        <v>0</v>
      </c>
      <c r="CI158" s="36"/>
      <c r="CJ158" s="36">
        <f t="shared" si="1051"/>
        <v>0</v>
      </c>
      <c r="CK158" s="36"/>
      <c r="CL158" s="36">
        <f t="shared" si="810"/>
        <v>0</v>
      </c>
      <c r="CM158" s="36"/>
      <c r="CN158" s="36">
        <f t="shared" si="810"/>
        <v>0</v>
      </c>
      <c r="CO158" s="41"/>
      <c r="CP158" s="36">
        <f t="shared" si="1052"/>
        <v>0</v>
      </c>
      <c r="CQ158" s="36"/>
      <c r="CR158" s="36">
        <f t="shared" si="1078"/>
        <v>0</v>
      </c>
      <c r="CS158" s="36"/>
      <c r="CT158" s="36">
        <f t="shared" si="1079"/>
        <v>0</v>
      </c>
      <c r="CU158" s="36"/>
      <c r="CV158" s="36">
        <f t="shared" si="1080"/>
        <v>0</v>
      </c>
      <c r="CW158" s="36"/>
      <c r="CX158" s="36">
        <f t="shared" si="1081"/>
        <v>0</v>
      </c>
      <c r="CY158" s="36"/>
      <c r="CZ158" s="36">
        <f t="shared" si="1082"/>
        <v>0</v>
      </c>
      <c r="DA158" s="36">
        <v>0</v>
      </c>
      <c r="DB158" s="36">
        <f t="shared" si="1058"/>
        <v>0</v>
      </c>
      <c r="DC158" s="36"/>
      <c r="DD158" s="36">
        <f t="shared" si="1059"/>
        <v>0</v>
      </c>
      <c r="DE158" s="36"/>
      <c r="DF158" s="36">
        <f t="shared" si="1083"/>
        <v>0</v>
      </c>
      <c r="DG158" s="36"/>
      <c r="DH158" s="36">
        <f t="shared" si="1084"/>
        <v>0</v>
      </c>
      <c r="DI158" s="36"/>
      <c r="DJ158" s="36">
        <f t="shared" si="821"/>
        <v>0</v>
      </c>
      <c r="DK158" s="36"/>
      <c r="DL158" s="36">
        <f t="shared" si="1019"/>
        <v>0</v>
      </c>
      <c r="DM158" s="36"/>
      <c r="DN158" s="36">
        <f t="shared" si="981"/>
        <v>0</v>
      </c>
      <c r="DO158" s="36">
        <f t="shared" si="1025"/>
        <v>27</v>
      </c>
      <c r="DP158" s="36">
        <f t="shared" si="1025"/>
        <v>1453875.48768</v>
      </c>
      <c r="DQ158" s="47">
        <f t="shared" si="1026"/>
        <v>27</v>
      </c>
      <c r="DR158" s="80">
        <f t="shared" si="983"/>
        <v>1</v>
      </c>
    </row>
    <row r="159" spans="1:122" ht="45" customHeight="1" x14ac:dyDescent="0.25">
      <c r="A159" s="43">
        <v>1</v>
      </c>
      <c r="B159" s="44">
        <v>128</v>
      </c>
      <c r="C159" s="31" t="s">
        <v>284</v>
      </c>
      <c r="D159" s="32">
        <f>D157</f>
        <v>19063</v>
      </c>
      <c r="E159" s="33">
        <v>18530</v>
      </c>
      <c r="F159" s="45">
        <v>2.29</v>
      </c>
      <c r="G159" s="35">
        <v>1</v>
      </c>
      <c r="H159" s="35">
        <v>1</v>
      </c>
      <c r="I159" s="32">
        <v>1.4</v>
      </c>
      <c r="J159" s="32">
        <v>1.68</v>
      </c>
      <c r="K159" s="32">
        <v>2.23</v>
      </c>
      <c r="L159" s="32">
        <v>2.57</v>
      </c>
      <c r="M159" s="36">
        <v>0</v>
      </c>
      <c r="N159" s="36">
        <f>(M159/12*5*$D159*$F159*$G159*$I159*N$11)+(M159/12*7*$E159*$F159*$H159*$I159)</f>
        <v>0</v>
      </c>
      <c r="O159" s="36">
        <v>1</v>
      </c>
      <c r="P159" s="36">
        <f>(O159/12*5*$D159*$F159*$G159*$I159*P$11)+(O159/12*7*$E159*$F159*$H159*$I159)</f>
        <v>60373.829075000001</v>
      </c>
      <c r="Q159" s="36"/>
      <c r="R159" s="36">
        <f>(Q159/12*5*$D159*$F159*$G159*$I159*R$11)+(Q159/12*7*$E159*$F159*$H159*$I159)</f>
        <v>0</v>
      </c>
      <c r="S159" s="36"/>
      <c r="T159" s="36">
        <f>(S159/12*5*$D159*$F159*$G159*$I159*T$11)+(S159/12*7*$E159*$F159*$H159*$I159)</f>
        <v>0</v>
      </c>
      <c r="U159" s="36">
        <v>345</v>
      </c>
      <c r="V159" s="36">
        <f>(U159/12*5*$D159*$F159*$G159*$I159*V$11)+(U159/12*7*$E159*$F159*$H159*$I159)</f>
        <v>20978323.2021125</v>
      </c>
      <c r="W159" s="36">
        <v>0</v>
      </c>
      <c r="X159" s="36">
        <f>(W159/12*5*$D159*$F159*$G159*$I159*X$11)+(W159/12*7*$E159*$F159*$H159*$I159)</f>
        <v>0</v>
      </c>
      <c r="Y159" s="36"/>
      <c r="Z159" s="36">
        <f>(Y159/12*5*$D159*$F159*$G159*$I159*Z$11)+(Y159/12*7*$E159*$F159*$H159*$I159)</f>
        <v>0</v>
      </c>
      <c r="AA159" s="36"/>
      <c r="AB159" s="36">
        <f>(AA159/12*5*$D159*$F159*$G159*$I159*AB$11)+(AA159/12*7*$E159*$F159*$H159*$I159)</f>
        <v>0</v>
      </c>
      <c r="AC159" s="36">
        <v>0</v>
      </c>
      <c r="AD159" s="36">
        <f>(AC159/12*5*$D159*$F159*$G159*$I159*AD$11)+(AC159/12*7*$E159*$F159*$H159*$I159)</f>
        <v>0</v>
      </c>
      <c r="AE159" s="36">
        <v>0</v>
      </c>
      <c r="AF159" s="36">
        <f>(AE159/12*5*$D159*$F159*$G159*$I159*AF$11)+(AE159/12*7*$E159*$F159*$H159*$I159)</f>
        <v>0</v>
      </c>
      <c r="AG159" s="36">
        <v>2</v>
      </c>
      <c r="AH159" s="36">
        <f>(AG159/12*5*$D159*$F159*$G159*$I159*AH$11)+(AG159/12*7*$E159*$F159*$H159*$I159)</f>
        <v>115654.65998333333</v>
      </c>
      <c r="AI159" s="36"/>
      <c r="AJ159" s="36">
        <f>(AI159/12*5*$D159*$F159*$G159*$I159*AJ$11)+(AI159/12*7*$E159*$F159*$H159*$I159)</f>
        <v>0</v>
      </c>
      <c r="AK159" s="56">
        <v>0</v>
      </c>
      <c r="AL159" s="36">
        <f>(AK159/12*5*$D159*$F159*$G159*$I159*AL$11)+(AK159/12*7*$E159*$F159*$H159*$I159)</f>
        <v>0</v>
      </c>
      <c r="AM159" s="40">
        <v>0</v>
      </c>
      <c r="AN159" s="36">
        <f>(AM159/12*5*$D159*$F159*$G159*$J159*AN$11)+(AM159/12*7*$E159*$F159*$H159*$J159)</f>
        <v>0</v>
      </c>
      <c r="AO159" s="36"/>
      <c r="AP159" s="36">
        <f>(AO159/12*5*$D159*$F159*$G159*$J159*AP$11)+(AO159/12*7*$E159*$F159*$H159*$J159)</f>
        <v>0</v>
      </c>
      <c r="AQ159" s="36"/>
      <c r="AR159" s="36">
        <f>(AQ159/12*5*$D159*$F159*$G159*$J159*AR$11)+(AQ159/12*7*$E159*$F159*$H159*$J159)</f>
        <v>0</v>
      </c>
      <c r="AS159" s="36">
        <v>170</v>
      </c>
      <c r="AT159" s="36">
        <f>(AS159/12*5*$D159*$F159*$G159*$J159*AT$11)+(AS159/12*7*$E159*$F159*$H159*$J159)</f>
        <v>12238338.259349998</v>
      </c>
      <c r="AU159" s="36"/>
      <c r="AV159" s="36">
        <f>(AU159/12*5*$D159*$F159*$G159*$I159*AV$11)+(AU159/12*7*$E159*$F159*$H159*$I159)</f>
        <v>0</v>
      </c>
      <c r="AW159" s="36"/>
      <c r="AX159" s="36">
        <f>(AW159/12*5*$D159*$F159*$G159*$I159*AX$11)+(AW159/12*7*$E159*$F159*$H159*$I159)</f>
        <v>0</v>
      </c>
      <c r="AY159" s="36"/>
      <c r="AZ159" s="36">
        <f>(AY159/12*5*$D159*$F159*$G159*$J159*AZ$11)+(AY159/12*7*$E159*$F159*$H159*$J159)</f>
        <v>0</v>
      </c>
      <c r="BA159" s="36"/>
      <c r="BB159" s="36">
        <f>(BA159/12*5*$D159*$F159*$G159*$I159*BB$11)+(BA159/12*7*$E159*$F159*$H159*$I159)</f>
        <v>0</v>
      </c>
      <c r="BC159" s="36"/>
      <c r="BD159" s="36">
        <f>(BC159/12*5*$D159*$F159*$G159*$I159*BD$11)+(BC159/12*7*$E159*$F159*$H159*$I159)</f>
        <v>0</v>
      </c>
      <c r="BE159" s="36"/>
      <c r="BF159" s="36">
        <f>(BE159/12*5*$D159*$F159*$G159*$I159*BF$11)+(BE159/12*7*$E159*$F159*$H159*$I159)</f>
        <v>0</v>
      </c>
      <c r="BG159" s="36"/>
      <c r="BH159" s="36">
        <f>(BG159/12*5*$D159*$F159*$G159*$J159*BH$11)+(BG159/12*7*$E159*$F159*$H159*$J159)</f>
        <v>0</v>
      </c>
      <c r="BI159" s="36">
        <v>6</v>
      </c>
      <c r="BJ159" s="36">
        <f>(BI159/12*5*$D159*$F159*$G159*$I159*BJ$11)+(BI159/12*7*$E159*$F159*$H159*$I159)</f>
        <v>364840.40351500001</v>
      </c>
      <c r="BK159" s="36"/>
      <c r="BL159" s="36">
        <f>(BK159/12*5*$D159*$F159*$G159*$I159*BL$11)+(BK159/12*7*$E159*$F159*$H159*$I159)</f>
        <v>0</v>
      </c>
      <c r="BM159" s="46"/>
      <c r="BN159" s="36">
        <f>(BM159/12*5*$D159*$F159*$G159*$J159*BN$11)+(BM159/12*7*$E159*$F159*$H159*$J159)</f>
        <v>0</v>
      </c>
      <c r="BO159" s="36"/>
      <c r="BP159" s="36">
        <f>(BO159/12*5*$D159*$F159*$G159*$J159*BP$11)+(BO159/12*7*$E159*$F159*$H159*$J159)</f>
        <v>0</v>
      </c>
      <c r="BQ159" s="36"/>
      <c r="BR159" s="36">
        <f>(BQ159/12*5*$D159*$F159*$G159*$I159*BR$11)+(BQ159/12*7*$E159*$F159*$H159*$I159)</f>
        <v>0</v>
      </c>
      <c r="BS159" s="36"/>
      <c r="BT159" s="36">
        <f>(BS159/12*5*$D159*$F159*$G159*$I159*BT$11)+(BS159/12*7*$E159*$F159*$H159*$I159)</f>
        <v>0</v>
      </c>
      <c r="BU159" s="36"/>
      <c r="BV159" s="36">
        <f>(BU159/12*5*$D159*$F159*$G159*$J159*BV$11)+(BU159/12*7*$E159*$F159*$H159*$J159)</f>
        <v>0</v>
      </c>
      <c r="BW159" s="36"/>
      <c r="BX159" s="36">
        <f>(BW159/12*5*$D159*$F159*$G159*$J159*BX$11)+(BW159/12*7*$E159*$F159*$H159*$J159)</f>
        <v>0</v>
      </c>
      <c r="BY159" s="36"/>
      <c r="BZ159" s="36">
        <f>(BY159/12*5*$D159*$F159*$G159*$I159*BZ$11)+(BY159/12*7*$E159*$F159*$H159*$I159)</f>
        <v>0</v>
      </c>
      <c r="CA159" s="36"/>
      <c r="CB159" s="36">
        <f>(CA159/12*5*$D159*$F159*$G159*$J159*CB$11)+(CA159/12*7*$E159*$F159*$H159*$J159)</f>
        <v>0</v>
      </c>
      <c r="CC159" s="36"/>
      <c r="CD159" s="36">
        <f>(CC159/12*5*$D159*$F159*$G159*$I159*CD$11)+(CC159/12*7*$E159*$F159*$H159*$I159)</f>
        <v>0</v>
      </c>
      <c r="CE159" s="36"/>
      <c r="CF159" s="36">
        <f>(CE159/12*5*$D159*$F159*$G159*$I159*CF$11)+(CE159/12*7*$E159*$F159*$H159*$I159)</f>
        <v>0</v>
      </c>
      <c r="CG159" s="36"/>
      <c r="CH159" s="36">
        <f>(CG159/12*5*$D159*$F159*$G159*$I159*CH$11)+(CG159/12*7*$E159*$F159*$H159*$I159)</f>
        <v>0</v>
      </c>
      <c r="CI159" s="36"/>
      <c r="CJ159" s="36">
        <f>(CI159/12*5*$D159*$F159*$G159*$I159*CJ$11)+(CI159/12*7*$E159*$F159*$H159*$I159)</f>
        <v>0</v>
      </c>
      <c r="CK159" s="36"/>
      <c r="CL159" s="36">
        <f>(CK159/12*5*$D159*$F159*$G159*$J159*CL$11)+(CK159/12*7*$E159*$F159*$H159*$J159)</f>
        <v>0</v>
      </c>
      <c r="CM159" s="36"/>
      <c r="CN159" s="36">
        <f>(CM159/12*5*$D159*$F159*$G159*$J159*CN$11)+(CM159/12*7*$E159*$F159*$H159*$J159)</f>
        <v>0</v>
      </c>
      <c r="CO159" s="41"/>
      <c r="CP159" s="36">
        <f>(CO159/12*5*$D159*$F159*$G159*$I159*CP$11)+(CO159/12*7*$E159*$F159*$H159*$I159)</f>
        <v>0</v>
      </c>
      <c r="CQ159" s="36"/>
      <c r="CR159" s="36">
        <f>(CQ159/12*5*$D159*$F159*$G159*$J159*CR$11)+(CQ159/12*7*$E159*$F159*$H159*$J159)</f>
        <v>0</v>
      </c>
      <c r="CS159" s="36"/>
      <c r="CT159" s="36">
        <f>(CS159/12*5*$D159*$F159*$G159*$J159*CT$11)+(CS159/12*7*$E159*$F159*$H159*$J159)</f>
        <v>0</v>
      </c>
      <c r="CU159" s="36"/>
      <c r="CV159" s="36">
        <f>(CU159/12*5*$D159*$F159*$G159*$J159*CV$11)+(CU159/12*7*$E159*$F159*$H159*$J159)</f>
        <v>0</v>
      </c>
      <c r="CW159" s="36"/>
      <c r="CX159" s="36">
        <f>(CW159/12*5*$D159*$F159*$G159*$J159*CX$11)+(CW159/12*7*$E159*$F159*$H159*$J159)</f>
        <v>0</v>
      </c>
      <c r="CY159" s="36"/>
      <c r="CZ159" s="36">
        <f>(CY159/12*5*$D159*$F159*$G159*$J159*CZ$11)+(CY159/12*7*$E159*$F159*$H159*$J159)</f>
        <v>0</v>
      </c>
      <c r="DA159" s="36">
        <v>0</v>
      </c>
      <c r="DB159" s="36">
        <f>(DA159/12*5*$D159*$F159*$G159*$I159*DB$11)+(DA159/12*7*$E159*$F159*$H159*$I159)</f>
        <v>0</v>
      </c>
      <c r="DC159" s="36"/>
      <c r="DD159" s="36">
        <f>(DC159/12*5*$D159*$F159*$G159*$I159*DD$11)+(DC159/12*7*$E159*$F159*$H159*$I159)</f>
        <v>0</v>
      </c>
      <c r="DE159" s="36"/>
      <c r="DF159" s="36">
        <f>(DE159/12*5*$D159*$F159*$G159*$J159*DF$11)+(DE159/12*7*$E159*$F159*$H159*$J159)</f>
        <v>0</v>
      </c>
      <c r="DG159" s="36"/>
      <c r="DH159" s="36">
        <f>(DG159/12*5*$D159*$F159*$G159*$J159*DH$11)+(DG159/12*7*$E159*$F159*$H159*$J159)</f>
        <v>0</v>
      </c>
      <c r="DI159" s="36"/>
      <c r="DJ159" s="36">
        <f>(DI159/12*5*$D159*$F159*$G159*$K159*DJ$11)+(DI159/12*7*$E159*$F159*$H159*$K159)</f>
        <v>0</v>
      </c>
      <c r="DK159" s="36"/>
      <c r="DL159" s="36">
        <f>(DK159/12*5*$D159*$F159*$G159*$L159*DL$11)+(DK159/12*7*$E159*$F159*$H159*$L159)</f>
        <v>0</v>
      </c>
      <c r="DM159" s="36"/>
      <c r="DN159" s="36">
        <f t="shared" si="981"/>
        <v>0</v>
      </c>
      <c r="DO159" s="36">
        <f t="shared" si="1025"/>
        <v>524</v>
      </c>
      <c r="DP159" s="36">
        <f t="shared" si="1025"/>
        <v>33757530.354035832</v>
      </c>
      <c r="DQ159" s="47">
        <f t="shared" si="1026"/>
        <v>524</v>
      </c>
      <c r="DR159" s="80">
        <f t="shared" si="983"/>
        <v>1</v>
      </c>
    </row>
    <row r="160" spans="1:122" ht="48.75" customHeight="1" x14ac:dyDescent="0.25">
      <c r="A160" s="43"/>
      <c r="B160" s="44">
        <v>129</v>
      </c>
      <c r="C160" s="31" t="s">
        <v>285</v>
      </c>
      <c r="D160" s="32">
        <f t="shared" si="1021"/>
        <v>19063</v>
      </c>
      <c r="E160" s="33">
        <v>18530</v>
      </c>
      <c r="F160" s="45">
        <v>3.12</v>
      </c>
      <c r="G160" s="35">
        <v>1</v>
      </c>
      <c r="H160" s="35">
        <v>1</v>
      </c>
      <c r="I160" s="32">
        <v>1.4</v>
      </c>
      <c r="J160" s="32">
        <v>1.68</v>
      </c>
      <c r="K160" s="32">
        <v>2.23</v>
      </c>
      <c r="L160" s="32">
        <v>2.57</v>
      </c>
      <c r="M160" s="36">
        <v>0</v>
      </c>
      <c r="N160" s="36">
        <f t="shared" si="769"/>
        <v>0</v>
      </c>
      <c r="O160" s="36">
        <v>0</v>
      </c>
      <c r="P160" s="36">
        <f t="shared" si="769"/>
        <v>0</v>
      </c>
      <c r="Q160" s="36">
        <v>0</v>
      </c>
      <c r="R160" s="36">
        <f t="shared" ref="R160:R176" si="1085">(Q160/12*5*$D160*$F160*$G160*$I160*R$11)+(Q160/12*7*$E160*$F160*$H160*$I160*R$12)</f>
        <v>0</v>
      </c>
      <c r="S160" s="36"/>
      <c r="T160" s="36">
        <f t="shared" ref="T160:T176" si="1086">(S160/12*5*$D160*$F160*$G160*$I160*T$11)+(S160/12*7*$E160*$F160*$H160*$I160*T$12)</f>
        <v>0</v>
      </c>
      <c r="U160" s="36">
        <v>12</v>
      </c>
      <c r="V160" s="36">
        <f t="shared" ref="V160:V173" si="1087">(U160/12*5*$D160*$F160*$G160*$I160*V$11)+(U160/12*7*$E160*$F160*$H160*$I160*V$12)</f>
        <v>1050807.5978399999</v>
      </c>
      <c r="W160" s="36">
        <v>0</v>
      </c>
      <c r="X160" s="36">
        <f t="shared" ref="X160:X176" si="1088">(W160/12*5*$D160*$F160*$G160*$I160*X$11)+(W160/12*7*$E160*$F160*$H160*$I160*X$12)</f>
        <v>0</v>
      </c>
      <c r="Y160" s="36">
        <v>0</v>
      </c>
      <c r="Z160" s="36">
        <f t="shared" ref="Z160:Z176" si="1089">(Y160/12*5*$D160*$F160*$G160*$I160*Z$11)+(Y160/12*7*$E160*$F160*$H160*$I160*Z$12)</f>
        <v>0</v>
      </c>
      <c r="AA160" s="36">
        <v>0</v>
      </c>
      <c r="AB160" s="36">
        <f t="shared" ref="AB160:AB176" si="1090">(AA160/12*5*$D160*$F160*$G160*$I160*AB$11)+(AA160/12*7*$E160*$F160*$H160*$I160*AB$12)</f>
        <v>0</v>
      </c>
      <c r="AC160" s="36">
        <v>0</v>
      </c>
      <c r="AD160" s="36">
        <f t="shared" ref="AD160:AD176" si="1091">(AC160/12*5*$D160*$F160*$G160*$I160*AD$11)+(AC160/12*7*$E160*$F160*$H160*$I160*AD$12)</f>
        <v>0</v>
      </c>
      <c r="AE160" s="36">
        <v>0</v>
      </c>
      <c r="AF160" s="36">
        <f t="shared" ref="AF160:AF176" si="1092">(AE160/12*5*$D160*$F160*$G160*$I160*AF$11)+(AE160/12*7*$E160*$F160*$H160*$I160*AF$12)</f>
        <v>0</v>
      </c>
      <c r="AG160" s="36"/>
      <c r="AH160" s="36">
        <f t="shared" ref="AH160:AH176" si="1093">(AG160/12*5*$D160*$F160*$G160*$I160*AH$11)+(AG160/12*7*$E160*$F160*$H160*$I160*AH$12)</f>
        <v>0</v>
      </c>
      <c r="AI160" s="36"/>
      <c r="AJ160" s="36">
        <f t="shared" ref="AJ160:AJ176" si="1094">(AI160/12*5*$D160*$F160*$G160*$I160*AJ$11)+(AI160/12*7*$E160*$F160*$H160*$I160*AJ$12)</f>
        <v>0</v>
      </c>
      <c r="AK160" s="56">
        <v>0</v>
      </c>
      <c r="AL160" s="36">
        <f t="shared" ref="AL160:AL176" si="1095">(AK160/12*5*$D160*$F160*$G160*$I160*AL$11)+(AK160/12*7*$E160*$F160*$H160*$I160*AL$12)</f>
        <v>0</v>
      </c>
      <c r="AM160" s="40">
        <v>0</v>
      </c>
      <c r="AN160" s="36">
        <f t="shared" si="785"/>
        <v>0</v>
      </c>
      <c r="AO160" s="36">
        <v>0</v>
      </c>
      <c r="AP160" s="36">
        <f t="shared" si="786"/>
        <v>0</v>
      </c>
      <c r="AQ160" s="36"/>
      <c r="AR160" s="36">
        <f t="shared" si="787"/>
        <v>0</v>
      </c>
      <c r="AS160" s="36"/>
      <c r="AT160" s="36">
        <f t="shared" si="788"/>
        <v>0</v>
      </c>
      <c r="AU160" s="36"/>
      <c r="AV160" s="36">
        <f t="shared" ref="AV160:AV176" si="1096">(AU160/12*5*$D160*$F160*$G160*$I160*AV$11)+(AU160/12*7*$E160*$F160*$H160*$I160*AV$12)</f>
        <v>0</v>
      </c>
      <c r="AW160" s="36"/>
      <c r="AX160" s="36">
        <f t="shared" ref="AX160:AX176" si="1097">(AW160/12*5*$D160*$F160*$G160*$I160*AX$11)+(AW160/12*7*$E160*$F160*$H160*$I160*AX$12)</f>
        <v>0</v>
      </c>
      <c r="AY160" s="36"/>
      <c r="AZ160" s="36">
        <f t="shared" si="791"/>
        <v>0</v>
      </c>
      <c r="BA160" s="36">
        <v>0</v>
      </c>
      <c r="BB160" s="36">
        <f t="shared" ref="BB160:BB176" si="1098">(BA160/12*5*$D160*$F160*$G160*$I160*BB$11)+(BA160/12*7*$E160*$F160*$H160*$I160*BB$12)</f>
        <v>0</v>
      </c>
      <c r="BC160" s="36">
        <v>0</v>
      </c>
      <c r="BD160" s="36">
        <f t="shared" ref="BD160:BD176" si="1099">(BC160/12*5*$D160*$F160*$G160*$I160*BD$11)+(BC160/12*7*$E160*$F160*$H160*$I160*BD$12)</f>
        <v>0</v>
      </c>
      <c r="BE160" s="36">
        <v>0</v>
      </c>
      <c r="BF160" s="36">
        <f t="shared" ref="BF160:BF176" si="1100">(BE160/12*5*$D160*$F160*$G160*$I160*BF$11)+(BE160/12*7*$E160*$F160*$H160*$I160*BF$12)</f>
        <v>0</v>
      </c>
      <c r="BG160" s="36">
        <v>0</v>
      </c>
      <c r="BH160" s="36">
        <f t="shared" si="795"/>
        <v>0</v>
      </c>
      <c r="BI160" s="36">
        <v>0</v>
      </c>
      <c r="BJ160" s="36">
        <f t="shared" si="1043"/>
        <v>0</v>
      </c>
      <c r="BK160" s="36"/>
      <c r="BL160" s="36">
        <f t="shared" si="1044"/>
        <v>0</v>
      </c>
      <c r="BM160" s="46">
        <v>0</v>
      </c>
      <c r="BN160" s="36">
        <f t="shared" si="798"/>
        <v>0</v>
      </c>
      <c r="BO160" s="36">
        <v>0</v>
      </c>
      <c r="BP160" s="36">
        <f t="shared" si="799"/>
        <v>0</v>
      </c>
      <c r="BQ160" s="36">
        <v>0</v>
      </c>
      <c r="BR160" s="36">
        <f t="shared" si="1045"/>
        <v>0</v>
      </c>
      <c r="BS160" s="36">
        <v>0</v>
      </c>
      <c r="BT160" s="36">
        <f t="shared" si="1046"/>
        <v>0</v>
      </c>
      <c r="BU160" s="36">
        <v>0</v>
      </c>
      <c r="BV160" s="36">
        <f t="shared" si="802"/>
        <v>0</v>
      </c>
      <c r="BW160" s="36"/>
      <c r="BX160" s="36">
        <f t="shared" si="803"/>
        <v>0</v>
      </c>
      <c r="BY160" s="36">
        <v>0</v>
      </c>
      <c r="BZ160" s="36">
        <f t="shared" si="1047"/>
        <v>0</v>
      </c>
      <c r="CA160" s="36">
        <v>0</v>
      </c>
      <c r="CB160" s="36">
        <f t="shared" si="805"/>
        <v>0</v>
      </c>
      <c r="CC160" s="36"/>
      <c r="CD160" s="36">
        <f t="shared" si="1048"/>
        <v>0</v>
      </c>
      <c r="CE160" s="36"/>
      <c r="CF160" s="36">
        <f t="shared" si="1049"/>
        <v>0</v>
      </c>
      <c r="CG160" s="36"/>
      <c r="CH160" s="36">
        <f t="shared" si="1050"/>
        <v>0</v>
      </c>
      <c r="CI160" s="36"/>
      <c r="CJ160" s="36">
        <f t="shared" si="1051"/>
        <v>0</v>
      </c>
      <c r="CK160" s="36"/>
      <c r="CL160" s="36">
        <f t="shared" si="810"/>
        <v>0</v>
      </c>
      <c r="CM160" s="36"/>
      <c r="CN160" s="36">
        <f t="shared" si="810"/>
        <v>0</v>
      </c>
      <c r="CO160" s="41"/>
      <c r="CP160" s="36">
        <f t="shared" si="1052"/>
        <v>0</v>
      </c>
      <c r="CQ160" s="36"/>
      <c r="CR160" s="36">
        <f t="shared" ref="CR160:CR180" si="1101">(CQ160/12*5*$D160*$F160*$G160*$J160*CR$11)+(CQ160/12*7*$E160*$F160*$H160*$J160*CR$12)</f>
        <v>0</v>
      </c>
      <c r="CS160" s="36"/>
      <c r="CT160" s="36">
        <f t="shared" ref="CT160:CT180" si="1102">(CS160/12*5*$D160*$F160*$G160*$J160*CT$11)+(CS160/12*7*$E160*$F160*$H160*$J160*CT$12)</f>
        <v>0</v>
      </c>
      <c r="CU160" s="36"/>
      <c r="CV160" s="36">
        <f t="shared" ref="CV160:CV180" si="1103">(CU160/12*5*$D160*$F160*$G160*$J160*CV$11)+(CU160/12*7*$E160*$F160*$H160*$J160*CV$12)</f>
        <v>0</v>
      </c>
      <c r="CW160" s="36"/>
      <c r="CX160" s="36">
        <f t="shared" ref="CX160:CX180" si="1104">(CW160/12*5*$D160*$F160*$G160*$J160*CX$11)+(CW160/12*7*$E160*$F160*$H160*$J160*CX$12)</f>
        <v>0</v>
      </c>
      <c r="CY160" s="36"/>
      <c r="CZ160" s="36">
        <f t="shared" ref="CZ160:CZ180" si="1105">(CY160/12*5*$D160*$F160*$G160*$J160*CZ$11)+(CY160/12*7*$E160*$F160*$H160*$J160*CZ$12)</f>
        <v>0</v>
      </c>
      <c r="DA160" s="36">
        <v>0</v>
      </c>
      <c r="DB160" s="36">
        <f t="shared" si="1058"/>
        <v>0</v>
      </c>
      <c r="DC160" s="36"/>
      <c r="DD160" s="36">
        <f t="shared" si="1059"/>
        <v>0</v>
      </c>
      <c r="DE160" s="36"/>
      <c r="DF160" s="36">
        <f t="shared" ref="DF160:DF180" si="1106">(DE160/12*5*$D160*$F160*$G160*$J160*DF$11)+(DE160/12*7*$E160*$F160*$H160*$J160*DF$12)</f>
        <v>0</v>
      </c>
      <c r="DG160" s="36"/>
      <c r="DH160" s="36">
        <f t="shared" ref="DH160:DH180" si="1107">(DG160/12*5*$D160*$F160*$G160*$J160*DH$11)+(DG160/12*7*$E160*$F160*$H160*$J160*DH$12)</f>
        <v>0</v>
      </c>
      <c r="DI160" s="36"/>
      <c r="DJ160" s="36">
        <f t="shared" si="821"/>
        <v>0</v>
      </c>
      <c r="DK160" s="36"/>
      <c r="DL160" s="36">
        <f t="shared" si="1019"/>
        <v>0</v>
      </c>
      <c r="DM160" s="36"/>
      <c r="DN160" s="36">
        <f t="shared" si="981"/>
        <v>0</v>
      </c>
      <c r="DO160" s="36">
        <f t="shared" si="1025"/>
        <v>12</v>
      </c>
      <c r="DP160" s="36">
        <f t="shared" si="1025"/>
        <v>1050807.5978399999</v>
      </c>
      <c r="DQ160" s="47">
        <f t="shared" si="1026"/>
        <v>12</v>
      </c>
      <c r="DR160" s="80">
        <f t="shared" si="983"/>
        <v>1</v>
      </c>
    </row>
    <row r="161" spans="1:122" ht="45" customHeight="1" x14ac:dyDescent="0.25">
      <c r="A161" s="43"/>
      <c r="B161" s="44">
        <v>130</v>
      </c>
      <c r="C161" s="31" t="s">
        <v>286</v>
      </c>
      <c r="D161" s="32">
        <f t="shared" si="1021"/>
        <v>19063</v>
      </c>
      <c r="E161" s="33">
        <v>18530</v>
      </c>
      <c r="F161" s="45">
        <v>1.96</v>
      </c>
      <c r="G161" s="35">
        <v>1</v>
      </c>
      <c r="H161" s="35">
        <v>1</v>
      </c>
      <c r="I161" s="32">
        <v>1.4</v>
      </c>
      <c r="J161" s="32">
        <v>1.68</v>
      </c>
      <c r="K161" s="32">
        <v>2.23</v>
      </c>
      <c r="L161" s="32">
        <v>2.57</v>
      </c>
      <c r="M161" s="36"/>
      <c r="N161" s="36">
        <f t="shared" si="769"/>
        <v>0</v>
      </c>
      <c r="O161" s="36">
        <v>3</v>
      </c>
      <c r="P161" s="36">
        <f t="shared" si="769"/>
        <v>163919.11690000002</v>
      </c>
      <c r="Q161" s="51"/>
      <c r="R161" s="36">
        <f t="shared" si="1085"/>
        <v>0</v>
      </c>
      <c r="S161" s="36"/>
      <c r="T161" s="36">
        <f t="shared" si="1086"/>
        <v>0</v>
      </c>
      <c r="U161" s="36">
        <v>0</v>
      </c>
      <c r="V161" s="36">
        <f t="shared" si="1087"/>
        <v>0</v>
      </c>
      <c r="W161" s="36"/>
      <c r="X161" s="36">
        <f t="shared" si="1088"/>
        <v>0</v>
      </c>
      <c r="Y161" s="51"/>
      <c r="Z161" s="36">
        <f t="shared" si="1089"/>
        <v>0</v>
      </c>
      <c r="AA161" s="51"/>
      <c r="AB161" s="36">
        <f t="shared" si="1090"/>
        <v>0</v>
      </c>
      <c r="AC161" s="36">
        <v>0</v>
      </c>
      <c r="AD161" s="36">
        <f t="shared" si="1091"/>
        <v>0</v>
      </c>
      <c r="AE161" s="36">
        <v>0</v>
      </c>
      <c r="AF161" s="36">
        <f t="shared" si="1092"/>
        <v>0</v>
      </c>
      <c r="AG161" s="51"/>
      <c r="AH161" s="36">
        <f t="shared" si="1093"/>
        <v>0</v>
      </c>
      <c r="AI161" s="51"/>
      <c r="AJ161" s="36">
        <f t="shared" si="1094"/>
        <v>0</v>
      </c>
      <c r="AK161" s="56">
        <v>0</v>
      </c>
      <c r="AL161" s="36">
        <f t="shared" si="1095"/>
        <v>0</v>
      </c>
      <c r="AM161" s="40">
        <v>7</v>
      </c>
      <c r="AN161" s="36">
        <f t="shared" si="785"/>
        <v>442133.43193600001</v>
      </c>
      <c r="AO161" s="51"/>
      <c r="AP161" s="36">
        <f t="shared" si="786"/>
        <v>0</v>
      </c>
      <c r="AQ161" s="36">
        <v>8</v>
      </c>
      <c r="AR161" s="36">
        <f t="shared" si="787"/>
        <v>505295.35078399995</v>
      </c>
      <c r="AS161" s="36">
        <v>20</v>
      </c>
      <c r="AT161" s="36">
        <f t="shared" si="788"/>
        <v>1303506.6044000001</v>
      </c>
      <c r="AU161" s="36"/>
      <c r="AV161" s="36">
        <f t="shared" si="1096"/>
        <v>0</v>
      </c>
      <c r="AW161" s="36"/>
      <c r="AX161" s="36">
        <f t="shared" si="1097"/>
        <v>0</v>
      </c>
      <c r="AY161" s="51"/>
      <c r="AZ161" s="36">
        <f t="shared" si="791"/>
        <v>0</v>
      </c>
      <c r="BA161" s="51"/>
      <c r="BB161" s="36">
        <f t="shared" si="1098"/>
        <v>0</v>
      </c>
      <c r="BC161" s="51"/>
      <c r="BD161" s="36">
        <f t="shared" si="1099"/>
        <v>0</v>
      </c>
      <c r="BE161" s="51"/>
      <c r="BF161" s="36">
        <f t="shared" si="1100"/>
        <v>0</v>
      </c>
      <c r="BG161" s="51"/>
      <c r="BH161" s="36">
        <f t="shared" si="795"/>
        <v>0</v>
      </c>
      <c r="BI161" s="36">
        <v>3</v>
      </c>
      <c r="BJ161" s="36">
        <f t="shared" si="1043"/>
        <v>165030.68043000001</v>
      </c>
      <c r="BK161" s="36"/>
      <c r="BL161" s="36">
        <f t="shared" si="1044"/>
        <v>0</v>
      </c>
      <c r="BM161" s="58"/>
      <c r="BN161" s="36">
        <f t="shared" si="798"/>
        <v>0</v>
      </c>
      <c r="BO161" s="51"/>
      <c r="BP161" s="36">
        <f t="shared" si="799"/>
        <v>0</v>
      </c>
      <c r="BQ161" s="51"/>
      <c r="BR161" s="36">
        <f t="shared" si="1045"/>
        <v>0</v>
      </c>
      <c r="BS161" s="51"/>
      <c r="BT161" s="36">
        <f t="shared" si="1046"/>
        <v>0</v>
      </c>
      <c r="BU161" s="51"/>
      <c r="BV161" s="36">
        <f t="shared" si="802"/>
        <v>0</v>
      </c>
      <c r="BW161" s="36"/>
      <c r="BX161" s="36">
        <f t="shared" si="803"/>
        <v>0</v>
      </c>
      <c r="BY161" s="51"/>
      <c r="BZ161" s="36">
        <f t="shared" si="1047"/>
        <v>0</v>
      </c>
      <c r="CA161" s="51"/>
      <c r="CB161" s="36">
        <f t="shared" si="805"/>
        <v>0</v>
      </c>
      <c r="CC161" s="51"/>
      <c r="CD161" s="36">
        <f t="shared" si="1048"/>
        <v>0</v>
      </c>
      <c r="CE161" s="51"/>
      <c r="CF161" s="36">
        <f t="shared" si="1049"/>
        <v>0</v>
      </c>
      <c r="CG161" s="51"/>
      <c r="CH161" s="36">
        <f t="shared" si="1050"/>
        <v>0</v>
      </c>
      <c r="CI161" s="51"/>
      <c r="CJ161" s="36">
        <f t="shared" si="1051"/>
        <v>0</v>
      </c>
      <c r="CK161" s="51">
        <v>4</v>
      </c>
      <c r="CL161" s="36">
        <f t="shared" si="810"/>
        <v>250450.70276799996</v>
      </c>
      <c r="CM161" s="51"/>
      <c r="CN161" s="36">
        <f t="shared" si="810"/>
        <v>0</v>
      </c>
      <c r="CO161" s="59"/>
      <c r="CP161" s="36">
        <f t="shared" si="1052"/>
        <v>0</v>
      </c>
      <c r="CQ161" s="51"/>
      <c r="CR161" s="36">
        <f t="shared" si="1101"/>
        <v>0</v>
      </c>
      <c r="CS161" s="51"/>
      <c r="CT161" s="36">
        <f t="shared" si="1102"/>
        <v>0</v>
      </c>
      <c r="CU161" s="51">
        <v>1</v>
      </c>
      <c r="CV161" s="36">
        <f t="shared" si="1103"/>
        <v>70482.840875999987</v>
      </c>
      <c r="CW161" s="51"/>
      <c r="CX161" s="36">
        <f t="shared" si="1104"/>
        <v>0</v>
      </c>
      <c r="CY161" s="36">
        <v>5</v>
      </c>
      <c r="CZ161" s="36">
        <f t="shared" si="1105"/>
        <v>352414.20438000001</v>
      </c>
      <c r="DA161" s="51">
        <v>9</v>
      </c>
      <c r="DB161" s="36">
        <f t="shared" si="1058"/>
        <v>523304.63849999988</v>
      </c>
      <c r="DC161" s="51"/>
      <c r="DD161" s="36">
        <f t="shared" si="1059"/>
        <v>0</v>
      </c>
      <c r="DE161" s="51"/>
      <c r="DF161" s="36">
        <f t="shared" si="1106"/>
        <v>0</v>
      </c>
      <c r="DG161" s="51"/>
      <c r="DH161" s="36">
        <f t="shared" si="1107"/>
        <v>0</v>
      </c>
      <c r="DI161" s="51"/>
      <c r="DJ161" s="36">
        <f t="shared" si="821"/>
        <v>0</v>
      </c>
      <c r="DK161" s="51"/>
      <c r="DL161" s="36">
        <f t="shared" si="1019"/>
        <v>0</v>
      </c>
      <c r="DM161" s="36"/>
      <c r="DN161" s="36">
        <f t="shared" si="981"/>
        <v>0</v>
      </c>
      <c r="DO161" s="36">
        <f t="shared" si="1025"/>
        <v>60</v>
      </c>
      <c r="DP161" s="36">
        <f t="shared" si="1025"/>
        <v>3776537.5709739998</v>
      </c>
      <c r="DQ161" s="47">
        <f t="shared" si="1026"/>
        <v>60</v>
      </c>
      <c r="DR161" s="80">
        <f t="shared" si="983"/>
        <v>1</v>
      </c>
    </row>
    <row r="162" spans="1:122" ht="45" customHeight="1" x14ac:dyDescent="0.25">
      <c r="A162" s="43"/>
      <c r="B162" s="44">
        <v>131</v>
      </c>
      <c r="C162" s="31" t="s">
        <v>287</v>
      </c>
      <c r="D162" s="32">
        <f t="shared" si="1021"/>
        <v>19063</v>
      </c>
      <c r="E162" s="33">
        <v>18530</v>
      </c>
      <c r="F162" s="45">
        <v>2.17</v>
      </c>
      <c r="G162" s="35">
        <v>1</v>
      </c>
      <c r="H162" s="35">
        <v>1</v>
      </c>
      <c r="I162" s="32">
        <v>1.4</v>
      </c>
      <c r="J162" s="32">
        <v>1.68</v>
      </c>
      <c r="K162" s="32">
        <v>2.23</v>
      </c>
      <c r="L162" s="32">
        <v>2.57</v>
      </c>
      <c r="M162" s="36">
        <v>6</v>
      </c>
      <c r="N162" s="36">
        <f t="shared" si="769"/>
        <v>362963.75884999998</v>
      </c>
      <c r="O162" s="36">
        <v>0</v>
      </c>
      <c r="P162" s="36">
        <f t="shared" si="769"/>
        <v>0</v>
      </c>
      <c r="Q162" s="51"/>
      <c r="R162" s="36">
        <f t="shared" si="1085"/>
        <v>0</v>
      </c>
      <c r="S162" s="36"/>
      <c r="T162" s="36">
        <f t="shared" si="1086"/>
        <v>0</v>
      </c>
      <c r="U162" s="36">
        <v>0</v>
      </c>
      <c r="V162" s="36">
        <f t="shared" si="1087"/>
        <v>0</v>
      </c>
      <c r="W162" s="36">
        <v>15</v>
      </c>
      <c r="X162" s="36">
        <f t="shared" si="1088"/>
        <v>907409.39712500002</v>
      </c>
      <c r="Y162" s="51"/>
      <c r="Z162" s="36">
        <f t="shared" si="1089"/>
        <v>0</v>
      </c>
      <c r="AA162" s="51"/>
      <c r="AB162" s="36">
        <f t="shared" si="1090"/>
        <v>0</v>
      </c>
      <c r="AC162" s="36">
        <v>0</v>
      </c>
      <c r="AD162" s="36">
        <f t="shared" si="1091"/>
        <v>0</v>
      </c>
      <c r="AE162" s="36">
        <v>0</v>
      </c>
      <c r="AF162" s="36">
        <f t="shared" si="1092"/>
        <v>0</v>
      </c>
      <c r="AG162" s="51"/>
      <c r="AH162" s="36">
        <f t="shared" si="1093"/>
        <v>0</v>
      </c>
      <c r="AI162" s="51"/>
      <c r="AJ162" s="36">
        <f t="shared" si="1094"/>
        <v>0</v>
      </c>
      <c r="AK162" s="56">
        <v>0</v>
      </c>
      <c r="AL162" s="36">
        <f t="shared" si="1095"/>
        <v>0</v>
      </c>
      <c r="AM162" s="40">
        <v>0</v>
      </c>
      <c r="AN162" s="36">
        <f t="shared" si="785"/>
        <v>0</v>
      </c>
      <c r="AO162" s="51"/>
      <c r="AP162" s="36">
        <f t="shared" si="786"/>
        <v>0</v>
      </c>
      <c r="AQ162" s="36"/>
      <c r="AR162" s="36">
        <f t="shared" si="787"/>
        <v>0</v>
      </c>
      <c r="AS162" s="36"/>
      <c r="AT162" s="36">
        <f t="shared" si="788"/>
        <v>0</v>
      </c>
      <c r="AU162" s="36"/>
      <c r="AV162" s="36">
        <f t="shared" si="1096"/>
        <v>0</v>
      </c>
      <c r="AW162" s="36"/>
      <c r="AX162" s="36">
        <f t="shared" si="1097"/>
        <v>0</v>
      </c>
      <c r="AY162" s="51"/>
      <c r="AZ162" s="36">
        <f t="shared" si="791"/>
        <v>0</v>
      </c>
      <c r="BA162" s="51"/>
      <c r="BB162" s="36">
        <f t="shared" si="1098"/>
        <v>0</v>
      </c>
      <c r="BC162" s="51"/>
      <c r="BD162" s="36">
        <f t="shared" si="1099"/>
        <v>0</v>
      </c>
      <c r="BE162" s="51"/>
      <c r="BF162" s="36">
        <f t="shared" si="1100"/>
        <v>0</v>
      </c>
      <c r="BG162" s="51"/>
      <c r="BH162" s="36">
        <f t="shared" si="795"/>
        <v>0</v>
      </c>
      <c r="BI162" s="36">
        <v>6</v>
      </c>
      <c r="BJ162" s="36">
        <f t="shared" si="1043"/>
        <v>365425.078095</v>
      </c>
      <c r="BK162" s="36">
        <v>8</v>
      </c>
      <c r="BL162" s="36">
        <f t="shared" si="1044"/>
        <v>466195.11530666664</v>
      </c>
      <c r="BM162" s="58"/>
      <c r="BN162" s="36">
        <f t="shared" si="798"/>
        <v>0</v>
      </c>
      <c r="BO162" s="51"/>
      <c r="BP162" s="36">
        <f t="shared" si="799"/>
        <v>0</v>
      </c>
      <c r="BQ162" s="51"/>
      <c r="BR162" s="36">
        <f t="shared" si="1045"/>
        <v>0</v>
      </c>
      <c r="BS162" s="51"/>
      <c r="BT162" s="36">
        <f t="shared" si="1046"/>
        <v>0</v>
      </c>
      <c r="BU162" s="51"/>
      <c r="BV162" s="36">
        <f t="shared" si="802"/>
        <v>0</v>
      </c>
      <c r="BW162" s="36"/>
      <c r="BX162" s="36">
        <f t="shared" si="803"/>
        <v>0</v>
      </c>
      <c r="BY162" s="51"/>
      <c r="BZ162" s="36">
        <f t="shared" si="1047"/>
        <v>0</v>
      </c>
      <c r="CA162" s="51"/>
      <c r="CB162" s="36">
        <f t="shared" si="805"/>
        <v>0</v>
      </c>
      <c r="CC162" s="51"/>
      <c r="CD162" s="36">
        <f t="shared" si="1048"/>
        <v>0</v>
      </c>
      <c r="CE162" s="51"/>
      <c r="CF162" s="36">
        <f t="shared" si="1049"/>
        <v>0</v>
      </c>
      <c r="CG162" s="51"/>
      <c r="CH162" s="36">
        <f t="shared" si="1050"/>
        <v>0</v>
      </c>
      <c r="CI162" s="51"/>
      <c r="CJ162" s="36">
        <f t="shared" si="1051"/>
        <v>0</v>
      </c>
      <c r="CK162" s="51"/>
      <c r="CL162" s="36">
        <f t="shared" si="810"/>
        <v>0</v>
      </c>
      <c r="CM162" s="51"/>
      <c r="CN162" s="36">
        <f t="shared" si="810"/>
        <v>0</v>
      </c>
      <c r="CO162" s="59"/>
      <c r="CP162" s="36">
        <f t="shared" si="1052"/>
        <v>0</v>
      </c>
      <c r="CQ162" s="51"/>
      <c r="CR162" s="36">
        <f t="shared" si="1101"/>
        <v>0</v>
      </c>
      <c r="CS162" s="51"/>
      <c r="CT162" s="36">
        <f t="shared" si="1102"/>
        <v>0</v>
      </c>
      <c r="CU162" s="51"/>
      <c r="CV162" s="36">
        <f t="shared" si="1103"/>
        <v>0</v>
      </c>
      <c r="CW162" s="51"/>
      <c r="CX162" s="36">
        <f t="shared" si="1104"/>
        <v>0</v>
      </c>
      <c r="CY162" s="36"/>
      <c r="CZ162" s="36">
        <f t="shared" si="1105"/>
        <v>0</v>
      </c>
      <c r="DA162" s="51"/>
      <c r="DB162" s="36">
        <f t="shared" si="1058"/>
        <v>0</v>
      </c>
      <c r="DC162" s="51"/>
      <c r="DD162" s="36">
        <f t="shared" si="1059"/>
        <v>0</v>
      </c>
      <c r="DE162" s="51"/>
      <c r="DF162" s="36">
        <f t="shared" si="1106"/>
        <v>0</v>
      </c>
      <c r="DG162" s="51"/>
      <c r="DH162" s="36">
        <f t="shared" si="1107"/>
        <v>0</v>
      </c>
      <c r="DI162" s="51"/>
      <c r="DJ162" s="36">
        <f t="shared" si="821"/>
        <v>0</v>
      </c>
      <c r="DK162" s="51"/>
      <c r="DL162" s="36">
        <f t="shared" si="1019"/>
        <v>0</v>
      </c>
      <c r="DM162" s="36"/>
      <c r="DN162" s="36">
        <f t="shared" si="981"/>
        <v>0</v>
      </c>
      <c r="DO162" s="36">
        <f t="shared" si="1025"/>
        <v>35</v>
      </c>
      <c r="DP162" s="36">
        <f t="shared" si="1025"/>
        <v>2101993.3493766668</v>
      </c>
      <c r="DQ162" s="47">
        <f t="shared" si="1026"/>
        <v>35</v>
      </c>
      <c r="DR162" s="80">
        <f t="shared" si="983"/>
        <v>1</v>
      </c>
    </row>
    <row r="163" spans="1:122" ht="45" customHeight="1" x14ac:dyDescent="0.25">
      <c r="A163" s="43"/>
      <c r="B163" s="44">
        <v>132</v>
      </c>
      <c r="C163" s="31" t="s">
        <v>288</v>
      </c>
      <c r="D163" s="32">
        <f>D161</f>
        <v>19063</v>
      </c>
      <c r="E163" s="33">
        <v>18530</v>
      </c>
      <c r="F163" s="45">
        <v>2.02</v>
      </c>
      <c r="G163" s="35">
        <v>1</v>
      </c>
      <c r="H163" s="35">
        <v>1</v>
      </c>
      <c r="I163" s="32">
        <v>1.4</v>
      </c>
      <c r="J163" s="32">
        <v>1.68</v>
      </c>
      <c r="K163" s="32">
        <v>2.23</v>
      </c>
      <c r="L163" s="32">
        <v>2.57</v>
      </c>
      <c r="M163" s="36"/>
      <c r="N163" s="36">
        <f t="shared" si="769"/>
        <v>0</v>
      </c>
      <c r="O163" s="36">
        <v>10</v>
      </c>
      <c r="P163" s="36">
        <f t="shared" si="769"/>
        <v>563123.4968333334</v>
      </c>
      <c r="Q163" s="36"/>
      <c r="R163" s="36">
        <f t="shared" si="1085"/>
        <v>0</v>
      </c>
      <c r="S163" s="36"/>
      <c r="T163" s="36">
        <f t="shared" si="1086"/>
        <v>0</v>
      </c>
      <c r="U163" s="36">
        <v>0</v>
      </c>
      <c r="V163" s="36">
        <f t="shared" si="1087"/>
        <v>0</v>
      </c>
      <c r="W163" s="36"/>
      <c r="X163" s="36">
        <f t="shared" si="1088"/>
        <v>0</v>
      </c>
      <c r="Y163" s="36"/>
      <c r="Z163" s="36">
        <f t="shared" si="1089"/>
        <v>0</v>
      </c>
      <c r="AA163" s="36"/>
      <c r="AB163" s="36">
        <f t="shared" si="1090"/>
        <v>0</v>
      </c>
      <c r="AC163" s="36">
        <v>0</v>
      </c>
      <c r="AD163" s="36">
        <f t="shared" si="1091"/>
        <v>0</v>
      </c>
      <c r="AE163" s="36">
        <v>0</v>
      </c>
      <c r="AF163" s="36">
        <f t="shared" si="1092"/>
        <v>0</v>
      </c>
      <c r="AG163" s="36"/>
      <c r="AH163" s="36">
        <f t="shared" si="1093"/>
        <v>0</v>
      </c>
      <c r="AI163" s="36"/>
      <c r="AJ163" s="36">
        <f t="shared" si="1094"/>
        <v>0</v>
      </c>
      <c r="AK163" s="56">
        <v>0</v>
      </c>
      <c r="AL163" s="36">
        <f t="shared" si="1095"/>
        <v>0</v>
      </c>
      <c r="AM163" s="40">
        <v>0</v>
      </c>
      <c r="AN163" s="36">
        <f t="shared" si="785"/>
        <v>0</v>
      </c>
      <c r="AO163" s="36"/>
      <c r="AP163" s="36">
        <f t="shared" si="786"/>
        <v>0</v>
      </c>
      <c r="AQ163" s="36">
        <v>2</v>
      </c>
      <c r="AR163" s="36">
        <f t="shared" si="787"/>
        <v>130190.89395199998</v>
      </c>
      <c r="AS163" s="36">
        <v>26</v>
      </c>
      <c r="AT163" s="36">
        <f t="shared" si="788"/>
        <v>1746432.8281399999</v>
      </c>
      <c r="AU163" s="36"/>
      <c r="AV163" s="36">
        <f t="shared" si="1096"/>
        <v>0</v>
      </c>
      <c r="AW163" s="36"/>
      <c r="AX163" s="36">
        <f t="shared" si="1097"/>
        <v>0</v>
      </c>
      <c r="AY163" s="36"/>
      <c r="AZ163" s="36">
        <f t="shared" si="791"/>
        <v>0</v>
      </c>
      <c r="BA163" s="36"/>
      <c r="BB163" s="36">
        <f t="shared" si="1098"/>
        <v>0</v>
      </c>
      <c r="BC163" s="36"/>
      <c r="BD163" s="36">
        <f t="shared" si="1099"/>
        <v>0</v>
      </c>
      <c r="BE163" s="36"/>
      <c r="BF163" s="36">
        <f t="shared" si="1100"/>
        <v>0</v>
      </c>
      <c r="BG163" s="36"/>
      <c r="BH163" s="36">
        <f t="shared" si="795"/>
        <v>0</v>
      </c>
      <c r="BI163" s="36">
        <v>0</v>
      </c>
      <c r="BJ163" s="36">
        <f t="shared" si="1043"/>
        <v>0</v>
      </c>
      <c r="BK163" s="36"/>
      <c r="BL163" s="36">
        <f t="shared" si="1044"/>
        <v>0</v>
      </c>
      <c r="BM163" s="46"/>
      <c r="BN163" s="36">
        <f t="shared" si="798"/>
        <v>0</v>
      </c>
      <c r="BO163" s="36"/>
      <c r="BP163" s="36">
        <f t="shared" si="799"/>
        <v>0</v>
      </c>
      <c r="BQ163" s="36"/>
      <c r="BR163" s="36">
        <f t="shared" si="1045"/>
        <v>0</v>
      </c>
      <c r="BS163" s="36"/>
      <c r="BT163" s="36">
        <f t="shared" si="1046"/>
        <v>0</v>
      </c>
      <c r="BU163" s="36"/>
      <c r="BV163" s="36">
        <f t="shared" si="802"/>
        <v>0</v>
      </c>
      <c r="BW163" s="36"/>
      <c r="BX163" s="36">
        <f t="shared" si="803"/>
        <v>0</v>
      </c>
      <c r="BY163" s="36"/>
      <c r="BZ163" s="36">
        <f t="shared" si="1047"/>
        <v>0</v>
      </c>
      <c r="CA163" s="36"/>
      <c r="CB163" s="36">
        <f t="shared" si="805"/>
        <v>0</v>
      </c>
      <c r="CC163" s="36"/>
      <c r="CD163" s="36">
        <f t="shared" si="1048"/>
        <v>0</v>
      </c>
      <c r="CE163" s="36"/>
      <c r="CF163" s="36">
        <f t="shared" si="1049"/>
        <v>0</v>
      </c>
      <c r="CG163" s="36"/>
      <c r="CH163" s="36">
        <f t="shared" si="1050"/>
        <v>0</v>
      </c>
      <c r="CI163" s="36"/>
      <c r="CJ163" s="36">
        <f t="shared" si="1051"/>
        <v>0</v>
      </c>
      <c r="CK163" s="36"/>
      <c r="CL163" s="36">
        <f t="shared" si="810"/>
        <v>0</v>
      </c>
      <c r="CM163" s="36"/>
      <c r="CN163" s="36">
        <f t="shared" si="810"/>
        <v>0</v>
      </c>
      <c r="CO163" s="41"/>
      <c r="CP163" s="36">
        <f t="shared" si="1052"/>
        <v>0</v>
      </c>
      <c r="CQ163" s="36"/>
      <c r="CR163" s="36">
        <f t="shared" si="1101"/>
        <v>0</v>
      </c>
      <c r="CS163" s="36"/>
      <c r="CT163" s="36">
        <f t="shared" si="1102"/>
        <v>0</v>
      </c>
      <c r="CU163" s="36"/>
      <c r="CV163" s="36">
        <f t="shared" si="1103"/>
        <v>0</v>
      </c>
      <c r="CW163" s="36"/>
      <c r="CX163" s="36">
        <f t="shared" si="1104"/>
        <v>0</v>
      </c>
      <c r="CY163" s="36">
        <v>1</v>
      </c>
      <c r="CZ163" s="36">
        <f t="shared" si="1105"/>
        <v>72640.478861999989</v>
      </c>
      <c r="DA163" s="36"/>
      <c r="DB163" s="36">
        <f t="shared" si="1058"/>
        <v>0</v>
      </c>
      <c r="DC163" s="36"/>
      <c r="DD163" s="36">
        <f t="shared" si="1059"/>
        <v>0</v>
      </c>
      <c r="DE163" s="36"/>
      <c r="DF163" s="36">
        <f t="shared" si="1106"/>
        <v>0</v>
      </c>
      <c r="DG163" s="36"/>
      <c r="DH163" s="36">
        <f t="shared" si="1107"/>
        <v>0</v>
      </c>
      <c r="DI163" s="36"/>
      <c r="DJ163" s="36">
        <f t="shared" si="821"/>
        <v>0</v>
      </c>
      <c r="DK163" s="36"/>
      <c r="DL163" s="36">
        <f t="shared" si="1019"/>
        <v>0</v>
      </c>
      <c r="DM163" s="36"/>
      <c r="DN163" s="36">
        <f t="shared" si="981"/>
        <v>0</v>
      </c>
      <c r="DO163" s="36">
        <f t="shared" si="1025"/>
        <v>39</v>
      </c>
      <c r="DP163" s="36">
        <f t="shared" si="1025"/>
        <v>2512387.6977873333</v>
      </c>
      <c r="DQ163" s="47">
        <f t="shared" si="1026"/>
        <v>39</v>
      </c>
      <c r="DR163" s="80">
        <f t="shared" si="983"/>
        <v>1</v>
      </c>
    </row>
    <row r="164" spans="1:122" ht="45" customHeight="1" x14ac:dyDescent="0.25">
      <c r="A164" s="43"/>
      <c r="B164" s="44">
        <v>133</v>
      </c>
      <c r="C164" s="31" t="s">
        <v>289</v>
      </c>
      <c r="D164" s="32">
        <f>D162</f>
        <v>19063</v>
      </c>
      <c r="E164" s="33">
        <v>18530</v>
      </c>
      <c r="F164" s="45">
        <v>2.57</v>
      </c>
      <c r="G164" s="35">
        <v>1</v>
      </c>
      <c r="H164" s="35">
        <v>1</v>
      </c>
      <c r="I164" s="32">
        <v>1.4</v>
      </c>
      <c r="J164" s="32">
        <v>1.68</v>
      </c>
      <c r="K164" s="32">
        <v>2.23</v>
      </c>
      <c r="L164" s="32">
        <v>2.57</v>
      </c>
      <c r="M164" s="36">
        <v>6</v>
      </c>
      <c r="N164" s="36">
        <f t="shared" si="769"/>
        <v>429869.52084999997</v>
      </c>
      <c r="O164" s="36">
        <v>0</v>
      </c>
      <c r="P164" s="36">
        <f t="shared" si="769"/>
        <v>0</v>
      </c>
      <c r="Q164" s="36"/>
      <c r="R164" s="36">
        <f t="shared" si="1085"/>
        <v>0</v>
      </c>
      <c r="S164" s="36"/>
      <c r="T164" s="36">
        <f t="shared" si="1086"/>
        <v>0</v>
      </c>
      <c r="U164" s="36">
        <v>51</v>
      </c>
      <c r="V164" s="36">
        <f t="shared" si="1087"/>
        <v>3678668.5857074992</v>
      </c>
      <c r="W164" s="36">
        <v>3</v>
      </c>
      <c r="X164" s="36">
        <f t="shared" si="1088"/>
        <v>214934.76042499999</v>
      </c>
      <c r="Y164" s="36"/>
      <c r="Z164" s="36">
        <f t="shared" si="1089"/>
        <v>0</v>
      </c>
      <c r="AA164" s="36"/>
      <c r="AB164" s="36">
        <f t="shared" si="1090"/>
        <v>0</v>
      </c>
      <c r="AC164" s="36">
        <v>0</v>
      </c>
      <c r="AD164" s="36">
        <f t="shared" si="1091"/>
        <v>0</v>
      </c>
      <c r="AE164" s="36">
        <v>0</v>
      </c>
      <c r="AF164" s="36">
        <f t="shared" si="1092"/>
        <v>0</v>
      </c>
      <c r="AG164" s="36"/>
      <c r="AH164" s="36">
        <f t="shared" si="1093"/>
        <v>0</v>
      </c>
      <c r="AI164" s="36"/>
      <c r="AJ164" s="36">
        <f t="shared" si="1094"/>
        <v>0</v>
      </c>
      <c r="AK164" s="56">
        <v>0</v>
      </c>
      <c r="AL164" s="36">
        <f t="shared" si="1095"/>
        <v>0</v>
      </c>
      <c r="AM164" s="40">
        <v>0</v>
      </c>
      <c r="AN164" s="36">
        <f t="shared" si="785"/>
        <v>0</v>
      </c>
      <c r="AO164" s="36"/>
      <c r="AP164" s="36">
        <f t="shared" si="786"/>
        <v>0</v>
      </c>
      <c r="AQ164" s="36"/>
      <c r="AR164" s="36">
        <f t="shared" si="787"/>
        <v>0</v>
      </c>
      <c r="AS164" s="36"/>
      <c r="AT164" s="36">
        <f t="shared" si="788"/>
        <v>0</v>
      </c>
      <c r="AU164" s="36"/>
      <c r="AV164" s="36">
        <f t="shared" si="1096"/>
        <v>0</v>
      </c>
      <c r="AW164" s="36"/>
      <c r="AX164" s="36">
        <f t="shared" si="1097"/>
        <v>0</v>
      </c>
      <c r="AY164" s="36"/>
      <c r="AZ164" s="36">
        <f t="shared" si="791"/>
        <v>0</v>
      </c>
      <c r="BA164" s="36"/>
      <c r="BB164" s="36">
        <f t="shared" si="1098"/>
        <v>0</v>
      </c>
      <c r="BC164" s="36"/>
      <c r="BD164" s="36">
        <f t="shared" si="1099"/>
        <v>0</v>
      </c>
      <c r="BE164" s="36"/>
      <c r="BF164" s="36">
        <f t="shared" si="1100"/>
        <v>0</v>
      </c>
      <c r="BG164" s="36"/>
      <c r="BH164" s="36">
        <f t="shared" si="795"/>
        <v>0</v>
      </c>
      <c r="BI164" s="36">
        <v>3</v>
      </c>
      <c r="BJ164" s="36">
        <f t="shared" si="1043"/>
        <v>216392.26974749996</v>
      </c>
      <c r="BK164" s="36">
        <v>30</v>
      </c>
      <c r="BL164" s="36">
        <f t="shared" si="1044"/>
        <v>2070486.3703999999</v>
      </c>
      <c r="BM164" s="46"/>
      <c r="BN164" s="36">
        <f t="shared" si="798"/>
        <v>0</v>
      </c>
      <c r="BO164" s="36"/>
      <c r="BP164" s="36">
        <f t="shared" si="799"/>
        <v>0</v>
      </c>
      <c r="BQ164" s="36"/>
      <c r="BR164" s="36">
        <f t="shared" si="1045"/>
        <v>0</v>
      </c>
      <c r="BS164" s="36"/>
      <c r="BT164" s="36">
        <f t="shared" si="1046"/>
        <v>0</v>
      </c>
      <c r="BU164" s="36"/>
      <c r="BV164" s="36">
        <f t="shared" si="802"/>
        <v>0</v>
      </c>
      <c r="BW164" s="36"/>
      <c r="BX164" s="36">
        <f t="shared" si="803"/>
        <v>0</v>
      </c>
      <c r="BY164" s="36"/>
      <c r="BZ164" s="36">
        <f t="shared" si="1047"/>
        <v>0</v>
      </c>
      <c r="CA164" s="36"/>
      <c r="CB164" s="36">
        <f t="shared" si="805"/>
        <v>0</v>
      </c>
      <c r="CC164" s="36"/>
      <c r="CD164" s="36">
        <f t="shared" si="1048"/>
        <v>0</v>
      </c>
      <c r="CE164" s="36"/>
      <c r="CF164" s="36">
        <f t="shared" si="1049"/>
        <v>0</v>
      </c>
      <c r="CG164" s="36"/>
      <c r="CH164" s="36">
        <f t="shared" si="1050"/>
        <v>0</v>
      </c>
      <c r="CI164" s="36"/>
      <c r="CJ164" s="36">
        <f t="shared" si="1051"/>
        <v>0</v>
      </c>
      <c r="CK164" s="36"/>
      <c r="CL164" s="36">
        <f t="shared" si="810"/>
        <v>0</v>
      </c>
      <c r="CM164" s="36"/>
      <c r="CN164" s="36">
        <f t="shared" si="810"/>
        <v>0</v>
      </c>
      <c r="CO164" s="41"/>
      <c r="CP164" s="36">
        <f t="shared" si="1052"/>
        <v>0</v>
      </c>
      <c r="CQ164" s="36"/>
      <c r="CR164" s="36">
        <f t="shared" si="1101"/>
        <v>0</v>
      </c>
      <c r="CS164" s="36"/>
      <c r="CT164" s="36">
        <f t="shared" si="1102"/>
        <v>0</v>
      </c>
      <c r="CU164" s="36"/>
      <c r="CV164" s="36">
        <f t="shared" si="1103"/>
        <v>0</v>
      </c>
      <c r="CW164" s="36"/>
      <c r="CX164" s="36">
        <f t="shared" si="1104"/>
        <v>0</v>
      </c>
      <c r="CY164" s="36"/>
      <c r="CZ164" s="36">
        <f t="shared" si="1105"/>
        <v>0</v>
      </c>
      <c r="DA164" s="36"/>
      <c r="DB164" s="36">
        <f t="shared" si="1058"/>
        <v>0</v>
      </c>
      <c r="DC164" s="36"/>
      <c r="DD164" s="36">
        <f t="shared" si="1059"/>
        <v>0</v>
      </c>
      <c r="DE164" s="36"/>
      <c r="DF164" s="36">
        <f t="shared" si="1106"/>
        <v>0</v>
      </c>
      <c r="DG164" s="36"/>
      <c r="DH164" s="36">
        <f t="shared" si="1107"/>
        <v>0</v>
      </c>
      <c r="DI164" s="36"/>
      <c r="DJ164" s="36">
        <f t="shared" si="821"/>
        <v>0</v>
      </c>
      <c r="DK164" s="36"/>
      <c r="DL164" s="36">
        <f t="shared" si="1019"/>
        <v>0</v>
      </c>
      <c r="DM164" s="36"/>
      <c r="DN164" s="36">
        <f t="shared" si="981"/>
        <v>0</v>
      </c>
      <c r="DO164" s="36">
        <f t="shared" si="1025"/>
        <v>93</v>
      </c>
      <c r="DP164" s="36">
        <f t="shared" si="1025"/>
        <v>6610351.5071299989</v>
      </c>
      <c r="DQ164" s="47">
        <f t="shared" si="1026"/>
        <v>93</v>
      </c>
      <c r="DR164" s="80">
        <f t="shared" si="983"/>
        <v>1</v>
      </c>
    </row>
    <row r="165" spans="1:122" ht="45" customHeight="1" x14ac:dyDescent="0.25">
      <c r="A165" s="43"/>
      <c r="B165" s="44">
        <v>134</v>
      </c>
      <c r="C165" s="31" t="s">
        <v>290</v>
      </c>
      <c r="D165" s="32">
        <f>D163</f>
        <v>19063</v>
      </c>
      <c r="E165" s="33">
        <v>18530</v>
      </c>
      <c r="F165" s="45">
        <v>3.14</v>
      </c>
      <c r="G165" s="35">
        <v>1</v>
      </c>
      <c r="H165" s="35">
        <v>1</v>
      </c>
      <c r="I165" s="32">
        <v>1.4</v>
      </c>
      <c r="J165" s="32">
        <v>1.68</v>
      </c>
      <c r="K165" s="32">
        <v>2.23</v>
      </c>
      <c r="L165" s="32">
        <v>2.57</v>
      </c>
      <c r="M165" s="36">
        <v>0</v>
      </c>
      <c r="N165" s="36">
        <f t="shared" si="769"/>
        <v>0</v>
      </c>
      <c r="O165" s="36">
        <v>0</v>
      </c>
      <c r="P165" s="36">
        <f t="shared" si="769"/>
        <v>0</v>
      </c>
      <c r="Q165" s="36"/>
      <c r="R165" s="36">
        <f t="shared" si="1085"/>
        <v>0</v>
      </c>
      <c r="S165" s="36"/>
      <c r="T165" s="36">
        <f t="shared" si="1086"/>
        <v>0</v>
      </c>
      <c r="U165" s="36">
        <v>24</v>
      </c>
      <c r="V165" s="36">
        <f t="shared" si="1087"/>
        <v>2115087.0879600001</v>
      </c>
      <c r="W165" s="36">
        <v>0</v>
      </c>
      <c r="X165" s="36">
        <f t="shared" si="1088"/>
        <v>0</v>
      </c>
      <c r="Y165" s="36"/>
      <c r="Z165" s="36">
        <f t="shared" si="1089"/>
        <v>0</v>
      </c>
      <c r="AA165" s="36"/>
      <c r="AB165" s="36">
        <f t="shared" si="1090"/>
        <v>0</v>
      </c>
      <c r="AC165" s="36">
        <v>0</v>
      </c>
      <c r="AD165" s="36">
        <f t="shared" si="1091"/>
        <v>0</v>
      </c>
      <c r="AE165" s="36">
        <v>0</v>
      </c>
      <c r="AF165" s="36">
        <f t="shared" si="1092"/>
        <v>0</v>
      </c>
      <c r="AG165" s="36"/>
      <c r="AH165" s="36">
        <f t="shared" si="1093"/>
        <v>0</v>
      </c>
      <c r="AI165" s="36"/>
      <c r="AJ165" s="36">
        <f t="shared" si="1094"/>
        <v>0</v>
      </c>
      <c r="AK165" s="56">
        <v>0</v>
      </c>
      <c r="AL165" s="36">
        <f t="shared" si="1095"/>
        <v>0</v>
      </c>
      <c r="AM165" s="40">
        <v>0</v>
      </c>
      <c r="AN165" s="36">
        <f t="shared" si="785"/>
        <v>0</v>
      </c>
      <c r="AO165" s="36"/>
      <c r="AP165" s="36">
        <f t="shared" si="786"/>
        <v>0</v>
      </c>
      <c r="AQ165" s="36"/>
      <c r="AR165" s="36">
        <f t="shared" si="787"/>
        <v>0</v>
      </c>
      <c r="AS165" s="36"/>
      <c r="AT165" s="36">
        <f t="shared" si="788"/>
        <v>0</v>
      </c>
      <c r="AU165" s="36"/>
      <c r="AV165" s="36">
        <f t="shared" si="1096"/>
        <v>0</v>
      </c>
      <c r="AW165" s="36"/>
      <c r="AX165" s="36">
        <f t="shared" si="1097"/>
        <v>0</v>
      </c>
      <c r="AY165" s="36"/>
      <c r="AZ165" s="36">
        <f t="shared" si="791"/>
        <v>0</v>
      </c>
      <c r="BA165" s="36"/>
      <c r="BB165" s="36">
        <f t="shared" si="1098"/>
        <v>0</v>
      </c>
      <c r="BC165" s="36"/>
      <c r="BD165" s="36">
        <f t="shared" si="1099"/>
        <v>0</v>
      </c>
      <c r="BE165" s="36"/>
      <c r="BF165" s="36">
        <f t="shared" si="1100"/>
        <v>0</v>
      </c>
      <c r="BG165" s="36"/>
      <c r="BH165" s="36">
        <f t="shared" si="795"/>
        <v>0</v>
      </c>
      <c r="BI165" s="36">
        <v>0</v>
      </c>
      <c r="BJ165" s="36">
        <f t="shared" si="1043"/>
        <v>0</v>
      </c>
      <c r="BK165" s="36"/>
      <c r="BL165" s="36">
        <f t="shared" si="1044"/>
        <v>0</v>
      </c>
      <c r="BM165" s="46"/>
      <c r="BN165" s="36">
        <f t="shared" si="798"/>
        <v>0</v>
      </c>
      <c r="BO165" s="36"/>
      <c r="BP165" s="36">
        <f t="shared" si="799"/>
        <v>0</v>
      </c>
      <c r="BQ165" s="36"/>
      <c r="BR165" s="36">
        <f t="shared" si="1045"/>
        <v>0</v>
      </c>
      <c r="BS165" s="36"/>
      <c r="BT165" s="36">
        <f t="shared" si="1046"/>
        <v>0</v>
      </c>
      <c r="BU165" s="36"/>
      <c r="BV165" s="36">
        <f t="shared" si="802"/>
        <v>0</v>
      </c>
      <c r="BW165" s="36"/>
      <c r="BX165" s="36">
        <f t="shared" si="803"/>
        <v>0</v>
      </c>
      <c r="BY165" s="36"/>
      <c r="BZ165" s="36">
        <f t="shared" si="1047"/>
        <v>0</v>
      </c>
      <c r="CA165" s="36"/>
      <c r="CB165" s="36">
        <f t="shared" si="805"/>
        <v>0</v>
      </c>
      <c r="CC165" s="36"/>
      <c r="CD165" s="36">
        <f t="shared" si="1048"/>
        <v>0</v>
      </c>
      <c r="CE165" s="36"/>
      <c r="CF165" s="36">
        <f t="shared" si="1049"/>
        <v>0</v>
      </c>
      <c r="CG165" s="36"/>
      <c r="CH165" s="36">
        <f t="shared" si="1050"/>
        <v>0</v>
      </c>
      <c r="CI165" s="36"/>
      <c r="CJ165" s="36">
        <f t="shared" si="1051"/>
        <v>0</v>
      </c>
      <c r="CK165" s="36"/>
      <c r="CL165" s="36">
        <f t="shared" si="810"/>
        <v>0</v>
      </c>
      <c r="CM165" s="36"/>
      <c r="CN165" s="36">
        <f t="shared" si="810"/>
        <v>0</v>
      </c>
      <c r="CO165" s="41"/>
      <c r="CP165" s="36">
        <f t="shared" si="1052"/>
        <v>0</v>
      </c>
      <c r="CQ165" s="36"/>
      <c r="CR165" s="36">
        <f t="shared" si="1101"/>
        <v>0</v>
      </c>
      <c r="CS165" s="36"/>
      <c r="CT165" s="36">
        <f t="shared" si="1102"/>
        <v>0</v>
      </c>
      <c r="CU165" s="36"/>
      <c r="CV165" s="36">
        <f t="shared" si="1103"/>
        <v>0</v>
      </c>
      <c r="CW165" s="36"/>
      <c r="CX165" s="36">
        <f t="shared" si="1104"/>
        <v>0</v>
      </c>
      <c r="CY165" s="36"/>
      <c r="CZ165" s="36">
        <f t="shared" si="1105"/>
        <v>0</v>
      </c>
      <c r="DA165" s="36"/>
      <c r="DB165" s="36">
        <f t="shared" si="1058"/>
        <v>0</v>
      </c>
      <c r="DC165" s="36"/>
      <c r="DD165" s="36">
        <f t="shared" si="1059"/>
        <v>0</v>
      </c>
      <c r="DE165" s="36"/>
      <c r="DF165" s="36">
        <f t="shared" si="1106"/>
        <v>0</v>
      </c>
      <c r="DG165" s="36"/>
      <c r="DH165" s="36">
        <f t="shared" si="1107"/>
        <v>0</v>
      </c>
      <c r="DI165" s="36"/>
      <c r="DJ165" s="36">
        <f t="shared" si="821"/>
        <v>0</v>
      </c>
      <c r="DK165" s="36"/>
      <c r="DL165" s="36">
        <f t="shared" si="1019"/>
        <v>0</v>
      </c>
      <c r="DM165" s="36"/>
      <c r="DN165" s="36">
        <f t="shared" si="981"/>
        <v>0</v>
      </c>
      <c r="DO165" s="36">
        <f t="shared" si="1025"/>
        <v>24</v>
      </c>
      <c r="DP165" s="36">
        <f t="shared" si="1025"/>
        <v>2115087.0879600001</v>
      </c>
      <c r="DQ165" s="47">
        <f t="shared" si="1026"/>
        <v>24</v>
      </c>
      <c r="DR165" s="80">
        <f t="shared" si="983"/>
        <v>1</v>
      </c>
    </row>
    <row r="166" spans="1:122" ht="30" x14ac:dyDescent="0.25">
      <c r="A166" s="43"/>
      <c r="B166" s="44">
        <v>135</v>
      </c>
      <c r="C166" s="31" t="s">
        <v>291</v>
      </c>
      <c r="D166" s="32">
        <f>D163</f>
        <v>19063</v>
      </c>
      <c r="E166" s="33">
        <v>18530</v>
      </c>
      <c r="F166" s="50">
        <v>2.48</v>
      </c>
      <c r="G166" s="35">
        <v>1</v>
      </c>
      <c r="H166" s="55">
        <v>1</v>
      </c>
      <c r="I166" s="32">
        <v>1.4</v>
      </c>
      <c r="J166" s="32">
        <v>1.68</v>
      </c>
      <c r="K166" s="32">
        <v>2.23</v>
      </c>
      <c r="L166" s="32">
        <v>2.57</v>
      </c>
      <c r="M166" s="36">
        <v>0</v>
      </c>
      <c r="N166" s="36">
        <f t="shared" si="769"/>
        <v>0</v>
      </c>
      <c r="O166" s="36">
        <v>0</v>
      </c>
      <c r="P166" s="36">
        <f t="shared" si="769"/>
        <v>0</v>
      </c>
      <c r="Q166" s="36"/>
      <c r="R166" s="36">
        <f t="shared" si="1085"/>
        <v>0</v>
      </c>
      <c r="S166" s="36"/>
      <c r="T166" s="36">
        <f t="shared" si="1086"/>
        <v>0</v>
      </c>
      <c r="U166" s="36">
        <v>3</v>
      </c>
      <c r="V166" s="36">
        <f t="shared" si="1087"/>
        <v>208814.33033999999</v>
      </c>
      <c r="W166" s="36">
        <v>0</v>
      </c>
      <c r="X166" s="36">
        <f t="shared" si="1088"/>
        <v>0</v>
      </c>
      <c r="Y166" s="36"/>
      <c r="Z166" s="36">
        <f t="shared" si="1089"/>
        <v>0</v>
      </c>
      <c r="AA166" s="36"/>
      <c r="AB166" s="36">
        <f t="shared" si="1090"/>
        <v>0</v>
      </c>
      <c r="AC166" s="36">
        <v>0</v>
      </c>
      <c r="AD166" s="36">
        <f t="shared" si="1091"/>
        <v>0</v>
      </c>
      <c r="AE166" s="36">
        <v>3</v>
      </c>
      <c r="AF166" s="36">
        <f t="shared" si="1092"/>
        <v>207407.86219999997</v>
      </c>
      <c r="AG166" s="36"/>
      <c r="AH166" s="36">
        <f t="shared" si="1093"/>
        <v>0</v>
      </c>
      <c r="AI166" s="51"/>
      <c r="AJ166" s="36">
        <f t="shared" si="1094"/>
        <v>0</v>
      </c>
      <c r="AK166" s="56">
        <v>0</v>
      </c>
      <c r="AL166" s="36">
        <f t="shared" si="1095"/>
        <v>0</v>
      </c>
      <c r="AM166" s="40">
        <v>0</v>
      </c>
      <c r="AN166" s="36">
        <f t="shared" si="785"/>
        <v>0</v>
      </c>
      <c r="AO166" s="36"/>
      <c r="AP166" s="36">
        <f t="shared" si="786"/>
        <v>0</v>
      </c>
      <c r="AQ166" s="36"/>
      <c r="AR166" s="36">
        <f t="shared" si="787"/>
        <v>0</v>
      </c>
      <c r="AS166" s="36">
        <v>40</v>
      </c>
      <c r="AT166" s="36">
        <f t="shared" si="788"/>
        <v>3298669.7744000005</v>
      </c>
      <c r="AU166" s="36"/>
      <c r="AV166" s="36">
        <f t="shared" si="1096"/>
        <v>0</v>
      </c>
      <c r="AW166" s="36"/>
      <c r="AX166" s="36">
        <f t="shared" si="1097"/>
        <v>0</v>
      </c>
      <c r="AY166" s="36"/>
      <c r="AZ166" s="36">
        <f t="shared" si="791"/>
        <v>0</v>
      </c>
      <c r="BA166" s="36"/>
      <c r="BB166" s="36">
        <f t="shared" si="1098"/>
        <v>0</v>
      </c>
      <c r="BC166" s="36"/>
      <c r="BD166" s="36">
        <f t="shared" si="1099"/>
        <v>0</v>
      </c>
      <c r="BE166" s="36"/>
      <c r="BF166" s="36">
        <f t="shared" si="1100"/>
        <v>0</v>
      </c>
      <c r="BG166" s="36"/>
      <c r="BH166" s="36">
        <f t="shared" si="795"/>
        <v>0</v>
      </c>
      <c r="BI166" s="36">
        <v>0</v>
      </c>
      <c r="BJ166" s="36">
        <f t="shared" si="1043"/>
        <v>0</v>
      </c>
      <c r="BK166" s="36"/>
      <c r="BL166" s="36">
        <f t="shared" si="1044"/>
        <v>0</v>
      </c>
      <c r="BM166" s="46"/>
      <c r="BN166" s="36">
        <f t="shared" si="798"/>
        <v>0</v>
      </c>
      <c r="BO166" s="36"/>
      <c r="BP166" s="36">
        <f t="shared" si="799"/>
        <v>0</v>
      </c>
      <c r="BQ166" s="36"/>
      <c r="BR166" s="36">
        <f t="shared" si="1045"/>
        <v>0</v>
      </c>
      <c r="BS166" s="36"/>
      <c r="BT166" s="36">
        <f t="shared" si="1046"/>
        <v>0</v>
      </c>
      <c r="BU166" s="36"/>
      <c r="BV166" s="36">
        <f t="shared" si="802"/>
        <v>0</v>
      </c>
      <c r="BW166" s="36"/>
      <c r="BX166" s="36">
        <f t="shared" si="803"/>
        <v>0</v>
      </c>
      <c r="BY166" s="36"/>
      <c r="BZ166" s="36">
        <f t="shared" si="1047"/>
        <v>0</v>
      </c>
      <c r="CA166" s="36"/>
      <c r="CB166" s="36">
        <f t="shared" si="805"/>
        <v>0</v>
      </c>
      <c r="CC166" s="36"/>
      <c r="CD166" s="36">
        <f t="shared" si="1048"/>
        <v>0</v>
      </c>
      <c r="CE166" s="36"/>
      <c r="CF166" s="36">
        <f t="shared" si="1049"/>
        <v>0</v>
      </c>
      <c r="CG166" s="36"/>
      <c r="CH166" s="36">
        <f t="shared" si="1050"/>
        <v>0</v>
      </c>
      <c r="CI166" s="36"/>
      <c r="CJ166" s="36">
        <f t="shared" si="1051"/>
        <v>0</v>
      </c>
      <c r="CK166" s="36"/>
      <c r="CL166" s="36">
        <f t="shared" si="810"/>
        <v>0</v>
      </c>
      <c r="CM166" s="36">
        <v>1</v>
      </c>
      <c r="CN166" s="36">
        <f t="shared" si="810"/>
        <v>91073.85319199998</v>
      </c>
      <c r="CO166" s="41"/>
      <c r="CP166" s="36">
        <f t="shared" si="1052"/>
        <v>0</v>
      </c>
      <c r="CQ166" s="36"/>
      <c r="CR166" s="36">
        <f t="shared" si="1101"/>
        <v>0</v>
      </c>
      <c r="CS166" s="36"/>
      <c r="CT166" s="36">
        <f t="shared" si="1102"/>
        <v>0</v>
      </c>
      <c r="CU166" s="36"/>
      <c r="CV166" s="36">
        <f t="shared" si="1103"/>
        <v>0</v>
      </c>
      <c r="CW166" s="36"/>
      <c r="CX166" s="36">
        <f t="shared" si="1104"/>
        <v>0</v>
      </c>
      <c r="CY166" s="36"/>
      <c r="CZ166" s="36">
        <f t="shared" si="1105"/>
        <v>0</v>
      </c>
      <c r="DA166" s="36"/>
      <c r="DB166" s="36">
        <f t="shared" si="1058"/>
        <v>0</v>
      </c>
      <c r="DC166" s="36"/>
      <c r="DD166" s="36">
        <f t="shared" si="1059"/>
        <v>0</v>
      </c>
      <c r="DE166" s="36"/>
      <c r="DF166" s="36">
        <f t="shared" si="1106"/>
        <v>0</v>
      </c>
      <c r="DG166" s="36"/>
      <c r="DH166" s="36">
        <f t="shared" si="1107"/>
        <v>0</v>
      </c>
      <c r="DI166" s="36"/>
      <c r="DJ166" s="36">
        <f t="shared" si="821"/>
        <v>0</v>
      </c>
      <c r="DK166" s="36"/>
      <c r="DL166" s="36">
        <f>(DK166/12*5*$D166*$F166*$G166*$L166*DL$11)+(DK166/12*7*$E166*$F166*$H166*$L166*DL$12)</f>
        <v>0</v>
      </c>
      <c r="DM166" s="36"/>
      <c r="DN166" s="36">
        <f t="shared" si="981"/>
        <v>0</v>
      </c>
      <c r="DO166" s="36">
        <f t="shared" si="1025"/>
        <v>47</v>
      </c>
      <c r="DP166" s="36">
        <f t="shared" si="1025"/>
        <v>3805965.8201320008</v>
      </c>
      <c r="DQ166" s="47">
        <f t="shared" si="1026"/>
        <v>47</v>
      </c>
      <c r="DR166" s="80">
        <f t="shared" si="983"/>
        <v>1</v>
      </c>
    </row>
    <row r="167" spans="1:122" ht="30" customHeight="1" x14ac:dyDescent="0.25">
      <c r="A167" s="43"/>
      <c r="B167" s="44">
        <v>136</v>
      </c>
      <c r="C167" s="31" t="s">
        <v>292</v>
      </c>
      <c r="D167" s="32">
        <f t="shared" si="1021"/>
        <v>19063</v>
      </c>
      <c r="E167" s="33">
        <v>18530</v>
      </c>
      <c r="F167" s="55">
        <v>0.5</v>
      </c>
      <c r="G167" s="35">
        <v>1</v>
      </c>
      <c r="H167" s="35">
        <v>1</v>
      </c>
      <c r="I167" s="32">
        <v>1.4</v>
      </c>
      <c r="J167" s="32">
        <v>1.68</v>
      </c>
      <c r="K167" s="32">
        <v>2.23</v>
      </c>
      <c r="L167" s="32">
        <v>2.57</v>
      </c>
      <c r="M167" s="36">
        <v>134</v>
      </c>
      <c r="N167" s="36">
        <f t="shared" si="769"/>
        <v>1867785.8558333332</v>
      </c>
      <c r="O167" s="36">
        <v>40</v>
      </c>
      <c r="P167" s="36">
        <f t="shared" si="769"/>
        <v>557548.01666666672</v>
      </c>
      <c r="Q167" s="36"/>
      <c r="R167" s="36">
        <f t="shared" si="1085"/>
        <v>0</v>
      </c>
      <c r="S167" s="36"/>
      <c r="T167" s="36">
        <f t="shared" si="1086"/>
        <v>0</v>
      </c>
      <c r="U167" s="36">
        <v>183</v>
      </c>
      <c r="V167" s="36">
        <f t="shared" si="1087"/>
        <v>2568079.4658749998</v>
      </c>
      <c r="W167" s="36">
        <v>5</v>
      </c>
      <c r="X167" s="36">
        <f t="shared" si="1088"/>
        <v>69693.50208333334</v>
      </c>
      <c r="Y167" s="36"/>
      <c r="Z167" s="36">
        <f t="shared" si="1089"/>
        <v>0</v>
      </c>
      <c r="AA167" s="36"/>
      <c r="AB167" s="36">
        <f t="shared" si="1090"/>
        <v>0</v>
      </c>
      <c r="AC167" s="36">
        <v>0</v>
      </c>
      <c r="AD167" s="36">
        <f t="shared" si="1091"/>
        <v>0</v>
      </c>
      <c r="AE167" s="36">
        <v>3</v>
      </c>
      <c r="AF167" s="36">
        <f t="shared" si="1092"/>
        <v>41816.101250000007</v>
      </c>
      <c r="AG167" s="36">
        <v>2</v>
      </c>
      <c r="AH167" s="36">
        <f t="shared" si="1093"/>
        <v>23738.825833333332</v>
      </c>
      <c r="AI167" s="36"/>
      <c r="AJ167" s="36">
        <f t="shared" si="1094"/>
        <v>0</v>
      </c>
      <c r="AK167" s="56">
        <v>8</v>
      </c>
      <c r="AL167" s="36">
        <f t="shared" si="1095"/>
        <v>110842.39833333332</v>
      </c>
      <c r="AM167" s="40">
        <v>47</v>
      </c>
      <c r="AN167" s="36">
        <f t="shared" si="785"/>
        <v>757298.51679999998</v>
      </c>
      <c r="AO167" s="36">
        <v>30</v>
      </c>
      <c r="AP167" s="36">
        <f t="shared" si="786"/>
        <v>427298.86499999999</v>
      </c>
      <c r="AQ167" s="36">
        <v>210</v>
      </c>
      <c r="AR167" s="36">
        <f t="shared" si="787"/>
        <v>3383674.2239999999</v>
      </c>
      <c r="AS167" s="36">
        <v>35</v>
      </c>
      <c r="AT167" s="36">
        <f t="shared" si="788"/>
        <v>581922.59124999994</v>
      </c>
      <c r="AU167" s="36"/>
      <c r="AV167" s="36">
        <f t="shared" si="1096"/>
        <v>0</v>
      </c>
      <c r="AW167" s="36"/>
      <c r="AX167" s="36">
        <f t="shared" si="1097"/>
        <v>0</v>
      </c>
      <c r="AY167" s="36"/>
      <c r="AZ167" s="36">
        <f t="shared" si="791"/>
        <v>0</v>
      </c>
      <c r="BA167" s="36"/>
      <c r="BB167" s="36">
        <f t="shared" si="1098"/>
        <v>0</v>
      </c>
      <c r="BC167" s="36"/>
      <c r="BD167" s="36">
        <f t="shared" si="1099"/>
        <v>0</v>
      </c>
      <c r="BE167" s="36"/>
      <c r="BF167" s="36">
        <f t="shared" si="1100"/>
        <v>0</v>
      </c>
      <c r="BG167" s="36">
        <v>70</v>
      </c>
      <c r="BH167" s="36">
        <f t="shared" si="795"/>
        <v>997030.68499999994</v>
      </c>
      <c r="BI167" s="36">
        <v>122</v>
      </c>
      <c r="BJ167" s="36">
        <f t="shared" si="1043"/>
        <v>1712052.97725</v>
      </c>
      <c r="BK167" s="36">
        <v>128</v>
      </c>
      <c r="BL167" s="36">
        <f t="shared" si="1044"/>
        <v>1718691.6693333331</v>
      </c>
      <c r="BM167" s="46">
        <v>20</v>
      </c>
      <c r="BN167" s="36">
        <f t="shared" si="798"/>
        <v>286681.84999999998</v>
      </c>
      <c r="BO167" s="36"/>
      <c r="BP167" s="36">
        <f t="shared" si="799"/>
        <v>0</v>
      </c>
      <c r="BQ167" s="36"/>
      <c r="BR167" s="36">
        <f t="shared" si="1045"/>
        <v>0</v>
      </c>
      <c r="BS167" s="36"/>
      <c r="BT167" s="36">
        <f t="shared" si="1046"/>
        <v>0</v>
      </c>
      <c r="BU167" s="36"/>
      <c r="BV167" s="36">
        <f t="shared" si="802"/>
        <v>0</v>
      </c>
      <c r="BW167" s="36"/>
      <c r="BX167" s="36">
        <f t="shared" si="803"/>
        <v>0</v>
      </c>
      <c r="BY167" s="36"/>
      <c r="BZ167" s="36">
        <f t="shared" si="1047"/>
        <v>0</v>
      </c>
      <c r="CA167" s="36"/>
      <c r="CB167" s="36">
        <f t="shared" si="805"/>
        <v>0</v>
      </c>
      <c r="CC167" s="36"/>
      <c r="CD167" s="36">
        <f t="shared" si="1048"/>
        <v>0</v>
      </c>
      <c r="CE167" s="36">
        <v>3</v>
      </c>
      <c r="CF167" s="36">
        <f t="shared" si="1049"/>
        <v>29692.048749999998</v>
      </c>
      <c r="CG167" s="36"/>
      <c r="CH167" s="36">
        <f t="shared" si="1050"/>
        <v>0</v>
      </c>
      <c r="CI167" s="36"/>
      <c r="CJ167" s="36">
        <f t="shared" si="1051"/>
        <v>0</v>
      </c>
      <c r="CK167" s="36">
        <v>47</v>
      </c>
      <c r="CL167" s="36">
        <f t="shared" si="810"/>
        <v>750713.20344999991</v>
      </c>
      <c r="CM167" s="36">
        <v>13</v>
      </c>
      <c r="CN167" s="36">
        <f t="shared" si="810"/>
        <v>238701.63134999998</v>
      </c>
      <c r="CO167" s="41">
        <v>3</v>
      </c>
      <c r="CP167" s="36">
        <f t="shared" si="1052"/>
        <v>44498.693749999991</v>
      </c>
      <c r="CQ167" s="36">
        <v>10</v>
      </c>
      <c r="CR167" s="36">
        <f t="shared" si="1101"/>
        <v>179469.56299999999</v>
      </c>
      <c r="CS167" s="36"/>
      <c r="CT167" s="36">
        <f t="shared" si="1102"/>
        <v>0</v>
      </c>
      <c r="CU167" s="36">
        <v>15</v>
      </c>
      <c r="CV167" s="36">
        <f t="shared" si="1103"/>
        <v>269704.74825</v>
      </c>
      <c r="CW167" s="36">
        <v>9</v>
      </c>
      <c r="CX167" s="36">
        <f t="shared" si="1104"/>
        <v>161522.6067</v>
      </c>
      <c r="CY167" s="36">
        <v>36</v>
      </c>
      <c r="CZ167" s="36">
        <f t="shared" si="1105"/>
        <v>647291.39579999994</v>
      </c>
      <c r="DA167" s="36">
        <v>10</v>
      </c>
      <c r="DB167" s="36">
        <f t="shared" si="1058"/>
        <v>148328.97916666666</v>
      </c>
      <c r="DC167" s="36">
        <v>5</v>
      </c>
      <c r="DD167" s="36">
        <f t="shared" si="1059"/>
        <v>76367.932083333333</v>
      </c>
      <c r="DE167" s="36"/>
      <c r="DF167" s="36">
        <f t="shared" si="1106"/>
        <v>0</v>
      </c>
      <c r="DG167" s="36">
        <v>5</v>
      </c>
      <c r="DH167" s="36">
        <f t="shared" si="1107"/>
        <v>96512.114999999991</v>
      </c>
      <c r="DI167" s="36"/>
      <c r="DJ167" s="36">
        <f t="shared" si="821"/>
        <v>0</v>
      </c>
      <c r="DK167" s="36">
        <v>12</v>
      </c>
      <c r="DL167" s="36">
        <f t="shared" si="1019"/>
        <v>342669.92199999996</v>
      </c>
      <c r="DM167" s="36"/>
      <c r="DN167" s="36">
        <f t="shared" si="981"/>
        <v>0</v>
      </c>
      <c r="DO167" s="36">
        <f t="shared" si="1025"/>
        <v>1205</v>
      </c>
      <c r="DP167" s="36">
        <f t="shared" si="1025"/>
        <v>18089628.383808333</v>
      </c>
      <c r="DQ167" s="47">
        <f t="shared" si="1026"/>
        <v>1205</v>
      </c>
      <c r="DR167" s="80">
        <f t="shared" si="983"/>
        <v>1</v>
      </c>
    </row>
    <row r="168" spans="1:122" ht="45" customHeight="1" x14ac:dyDescent="0.25">
      <c r="A168" s="43"/>
      <c r="B168" s="44">
        <v>137</v>
      </c>
      <c r="C168" s="31" t="s">
        <v>293</v>
      </c>
      <c r="D168" s="32">
        <f t="shared" si="1021"/>
        <v>19063</v>
      </c>
      <c r="E168" s="33">
        <v>18530</v>
      </c>
      <c r="F168" s="45">
        <v>1.91</v>
      </c>
      <c r="G168" s="35">
        <v>1</v>
      </c>
      <c r="H168" s="35">
        <v>1</v>
      </c>
      <c r="I168" s="32">
        <v>1.4</v>
      </c>
      <c r="J168" s="32">
        <v>1.68</v>
      </c>
      <c r="K168" s="32">
        <v>2.23</v>
      </c>
      <c r="L168" s="32">
        <v>2.57</v>
      </c>
      <c r="M168" s="36">
        <v>0</v>
      </c>
      <c r="N168" s="36">
        <f t="shared" si="769"/>
        <v>0</v>
      </c>
      <c r="O168" s="36">
        <v>0</v>
      </c>
      <c r="P168" s="36">
        <f t="shared" si="769"/>
        <v>0</v>
      </c>
      <c r="Q168" s="36"/>
      <c r="R168" s="36">
        <f t="shared" si="1085"/>
        <v>0</v>
      </c>
      <c r="S168" s="36"/>
      <c r="T168" s="36">
        <f t="shared" si="1086"/>
        <v>0</v>
      </c>
      <c r="U168" s="36">
        <v>0</v>
      </c>
      <c r="V168" s="36">
        <f t="shared" si="1087"/>
        <v>0</v>
      </c>
      <c r="W168" s="36">
        <v>0</v>
      </c>
      <c r="X168" s="36">
        <f t="shared" si="1088"/>
        <v>0</v>
      </c>
      <c r="Y168" s="36"/>
      <c r="Z168" s="36">
        <f t="shared" si="1089"/>
        <v>0</v>
      </c>
      <c r="AA168" s="36"/>
      <c r="AB168" s="36">
        <f t="shared" si="1090"/>
        <v>0</v>
      </c>
      <c r="AC168" s="36">
        <v>0</v>
      </c>
      <c r="AD168" s="36">
        <f t="shared" si="1091"/>
        <v>0</v>
      </c>
      <c r="AE168" s="36">
        <v>0</v>
      </c>
      <c r="AF168" s="36">
        <f t="shared" si="1092"/>
        <v>0</v>
      </c>
      <c r="AG168" s="36"/>
      <c r="AH168" s="36">
        <f t="shared" si="1093"/>
        <v>0</v>
      </c>
      <c r="AI168" s="36"/>
      <c r="AJ168" s="36">
        <f t="shared" si="1094"/>
        <v>0</v>
      </c>
      <c r="AK168" s="56">
        <v>8</v>
      </c>
      <c r="AL168" s="36">
        <f t="shared" si="1095"/>
        <v>423417.96163333324</v>
      </c>
      <c r="AM168" s="40">
        <v>0</v>
      </c>
      <c r="AN168" s="36">
        <f t="shared" si="785"/>
        <v>0</v>
      </c>
      <c r="AO168" s="36"/>
      <c r="AP168" s="36">
        <f t="shared" si="786"/>
        <v>0</v>
      </c>
      <c r="AQ168" s="36"/>
      <c r="AR168" s="36">
        <f t="shared" si="787"/>
        <v>0</v>
      </c>
      <c r="AS168" s="36">
        <v>5</v>
      </c>
      <c r="AT168" s="36">
        <f t="shared" si="788"/>
        <v>317563.47122499999</v>
      </c>
      <c r="AU168" s="36"/>
      <c r="AV168" s="36">
        <f t="shared" si="1096"/>
        <v>0</v>
      </c>
      <c r="AW168" s="36"/>
      <c r="AX168" s="36">
        <f t="shared" si="1097"/>
        <v>0</v>
      </c>
      <c r="AY168" s="36"/>
      <c r="AZ168" s="36">
        <f t="shared" si="791"/>
        <v>0</v>
      </c>
      <c r="BA168" s="36"/>
      <c r="BB168" s="36">
        <f t="shared" si="1098"/>
        <v>0</v>
      </c>
      <c r="BC168" s="36"/>
      <c r="BD168" s="36">
        <f t="shared" si="1099"/>
        <v>0</v>
      </c>
      <c r="BE168" s="36"/>
      <c r="BF168" s="36">
        <f t="shared" si="1100"/>
        <v>0</v>
      </c>
      <c r="BG168" s="36"/>
      <c r="BH168" s="36">
        <f t="shared" si="795"/>
        <v>0</v>
      </c>
      <c r="BI168" s="36">
        <v>0</v>
      </c>
      <c r="BJ168" s="36">
        <f t="shared" si="1043"/>
        <v>0</v>
      </c>
      <c r="BK168" s="36"/>
      <c r="BL168" s="36">
        <f t="shared" si="1044"/>
        <v>0</v>
      </c>
      <c r="BM168" s="46">
        <v>30</v>
      </c>
      <c r="BN168" s="36">
        <f t="shared" si="798"/>
        <v>1642687.0005000001</v>
      </c>
      <c r="BO168" s="36"/>
      <c r="BP168" s="36">
        <f t="shared" si="799"/>
        <v>0</v>
      </c>
      <c r="BQ168" s="36"/>
      <c r="BR168" s="36">
        <f t="shared" si="1045"/>
        <v>0</v>
      </c>
      <c r="BS168" s="36"/>
      <c r="BT168" s="36">
        <f t="shared" si="1046"/>
        <v>0</v>
      </c>
      <c r="BU168" s="36"/>
      <c r="BV168" s="36">
        <f t="shared" si="802"/>
        <v>0</v>
      </c>
      <c r="BW168" s="36"/>
      <c r="BX168" s="36">
        <f t="shared" si="803"/>
        <v>0</v>
      </c>
      <c r="BY168" s="36"/>
      <c r="BZ168" s="36">
        <f t="shared" si="1047"/>
        <v>0</v>
      </c>
      <c r="CA168" s="36"/>
      <c r="CB168" s="36">
        <f t="shared" si="805"/>
        <v>0</v>
      </c>
      <c r="CC168" s="36"/>
      <c r="CD168" s="36">
        <f t="shared" si="1048"/>
        <v>0</v>
      </c>
      <c r="CE168" s="36"/>
      <c r="CF168" s="36">
        <f t="shared" si="1049"/>
        <v>0</v>
      </c>
      <c r="CG168" s="36"/>
      <c r="CH168" s="36">
        <f t="shared" si="1050"/>
        <v>0</v>
      </c>
      <c r="CI168" s="36"/>
      <c r="CJ168" s="36">
        <f t="shared" si="1051"/>
        <v>0</v>
      </c>
      <c r="CK168" s="36"/>
      <c r="CL168" s="36">
        <f t="shared" si="810"/>
        <v>0</v>
      </c>
      <c r="CM168" s="36"/>
      <c r="CN168" s="36">
        <f t="shared" si="810"/>
        <v>0</v>
      </c>
      <c r="CO168" s="41"/>
      <c r="CP168" s="36">
        <f t="shared" si="1052"/>
        <v>0</v>
      </c>
      <c r="CQ168" s="36"/>
      <c r="CR168" s="36">
        <f t="shared" si="1101"/>
        <v>0</v>
      </c>
      <c r="CS168" s="36"/>
      <c r="CT168" s="36">
        <f t="shared" si="1102"/>
        <v>0</v>
      </c>
      <c r="CU168" s="36"/>
      <c r="CV168" s="36">
        <f t="shared" si="1103"/>
        <v>0</v>
      </c>
      <c r="CW168" s="36"/>
      <c r="CX168" s="36">
        <f t="shared" si="1104"/>
        <v>0</v>
      </c>
      <c r="CY168" s="36"/>
      <c r="CZ168" s="36">
        <f t="shared" si="1105"/>
        <v>0</v>
      </c>
      <c r="DA168" s="36"/>
      <c r="DB168" s="36">
        <f t="shared" si="1058"/>
        <v>0</v>
      </c>
      <c r="DC168" s="36"/>
      <c r="DD168" s="36">
        <f t="shared" si="1059"/>
        <v>0</v>
      </c>
      <c r="DE168" s="36"/>
      <c r="DF168" s="36">
        <f t="shared" si="1106"/>
        <v>0</v>
      </c>
      <c r="DG168" s="36"/>
      <c r="DH168" s="36">
        <f t="shared" si="1107"/>
        <v>0</v>
      </c>
      <c r="DI168" s="36"/>
      <c r="DJ168" s="36">
        <f t="shared" si="821"/>
        <v>0</v>
      </c>
      <c r="DK168" s="36"/>
      <c r="DL168" s="36">
        <f t="shared" si="1019"/>
        <v>0</v>
      </c>
      <c r="DM168" s="36"/>
      <c r="DN168" s="36">
        <f t="shared" si="981"/>
        <v>0</v>
      </c>
      <c r="DO168" s="36">
        <f t="shared" si="1025"/>
        <v>43</v>
      </c>
      <c r="DP168" s="36">
        <f t="shared" si="1025"/>
        <v>2383668.4333583331</v>
      </c>
      <c r="DQ168" s="47">
        <f t="shared" si="1026"/>
        <v>43</v>
      </c>
      <c r="DR168" s="80">
        <f t="shared" si="983"/>
        <v>1</v>
      </c>
    </row>
    <row r="169" spans="1:122" ht="47.25" customHeight="1" x14ac:dyDescent="0.25">
      <c r="A169" s="43"/>
      <c r="B169" s="44">
        <v>138</v>
      </c>
      <c r="C169" s="31" t="s">
        <v>294</v>
      </c>
      <c r="D169" s="32">
        <f t="shared" si="1021"/>
        <v>19063</v>
      </c>
      <c r="E169" s="33">
        <v>18530</v>
      </c>
      <c r="F169" s="45">
        <v>2.88</v>
      </c>
      <c r="G169" s="35">
        <v>1</v>
      </c>
      <c r="H169" s="35">
        <v>1</v>
      </c>
      <c r="I169" s="32">
        <v>1.4</v>
      </c>
      <c r="J169" s="32">
        <v>1.68</v>
      </c>
      <c r="K169" s="32">
        <v>2.23</v>
      </c>
      <c r="L169" s="32">
        <v>2.57</v>
      </c>
      <c r="M169" s="36">
        <v>2</v>
      </c>
      <c r="N169" s="36">
        <f t="shared" si="769"/>
        <v>160573.82879999999</v>
      </c>
      <c r="O169" s="36">
        <v>0</v>
      </c>
      <c r="P169" s="36">
        <f t="shared" si="769"/>
        <v>0</v>
      </c>
      <c r="Q169" s="36"/>
      <c r="R169" s="36">
        <f t="shared" si="1085"/>
        <v>0</v>
      </c>
      <c r="S169" s="36"/>
      <c r="T169" s="36">
        <f t="shared" si="1086"/>
        <v>0</v>
      </c>
      <c r="U169" s="36">
        <v>93</v>
      </c>
      <c r="V169" s="36">
        <f t="shared" si="1087"/>
        <v>7517315.892239999</v>
      </c>
      <c r="W169" s="36">
        <v>0</v>
      </c>
      <c r="X169" s="36">
        <f t="shared" si="1088"/>
        <v>0</v>
      </c>
      <c r="Y169" s="36"/>
      <c r="Z169" s="36">
        <f t="shared" si="1089"/>
        <v>0</v>
      </c>
      <c r="AA169" s="36"/>
      <c r="AB169" s="36">
        <f t="shared" si="1090"/>
        <v>0</v>
      </c>
      <c r="AC169" s="36">
        <v>0</v>
      </c>
      <c r="AD169" s="36">
        <f t="shared" si="1091"/>
        <v>0</v>
      </c>
      <c r="AE169" s="36">
        <v>0</v>
      </c>
      <c r="AF169" s="36">
        <f t="shared" si="1092"/>
        <v>0</v>
      </c>
      <c r="AG169" s="36"/>
      <c r="AH169" s="36">
        <f t="shared" si="1093"/>
        <v>0</v>
      </c>
      <c r="AI169" s="36"/>
      <c r="AJ169" s="36">
        <f t="shared" si="1094"/>
        <v>0</v>
      </c>
      <c r="AK169" s="56">
        <v>0</v>
      </c>
      <c r="AL169" s="36">
        <f t="shared" si="1095"/>
        <v>0</v>
      </c>
      <c r="AM169" s="40">
        <v>0</v>
      </c>
      <c r="AN169" s="36">
        <f t="shared" si="785"/>
        <v>0</v>
      </c>
      <c r="AO169" s="36"/>
      <c r="AP169" s="36">
        <f t="shared" si="786"/>
        <v>0</v>
      </c>
      <c r="AQ169" s="36">
        <v>2</v>
      </c>
      <c r="AR169" s="36">
        <f t="shared" si="787"/>
        <v>185618.70028799999</v>
      </c>
      <c r="AS169" s="36"/>
      <c r="AT169" s="36">
        <f t="shared" si="788"/>
        <v>0</v>
      </c>
      <c r="AU169" s="36"/>
      <c r="AV169" s="36">
        <f t="shared" si="1096"/>
        <v>0</v>
      </c>
      <c r="AW169" s="36"/>
      <c r="AX169" s="36">
        <f t="shared" si="1097"/>
        <v>0</v>
      </c>
      <c r="AY169" s="36"/>
      <c r="AZ169" s="36">
        <f t="shared" si="791"/>
        <v>0</v>
      </c>
      <c r="BA169" s="36"/>
      <c r="BB169" s="36">
        <f t="shared" si="1098"/>
        <v>0</v>
      </c>
      <c r="BC169" s="36"/>
      <c r="BD169" s="36">
        <f t="shared" si="1099"/>
        <v>0</v>
      </c>
      <c r="BE169" s="36"/>
      <c r="BF169" s="36">
        <f t="shared" si="1100"/>
        <v>0</v>
      </c>
      <c r="BG169" s="36"/>
      <c r="BH169" s="36">
        <f t="shared" si="795"/>
        <v>0</v>
      </c>
      <c r="BI169" s="36">
        <v>0</v>
      </c>
      <c r="BJ169" s="36">
        <f t="shared" si="1043"/>
        <v>0</v>
      </c>
      <c r="BK169" s="36"/>
      <c r="BL169" s="36">
        <f t="shared" si="1044"/>
        <v>0</v>
      </c>
      <c r="BM169" s="46"/>
      <c r="BN169" s="36">
        <f t="shared" si="798"/>
        <v>0</v>
      </c>
      <c r="BO169" s="36"/>
      <c r="BP169" s="36">
        <f t="shared" si="799"/>
        <v>0</v>
      </c>
      <c r="BQ169" s="36"/>
      <c r="BR169" s="36">
        <f t="shared" si="1045"/>
        <v>0</v>
      </c>
      <c r="BS169" s="36"/>
      <c r="BT169" s="36">
        <f t="shared" si="1046"/>
        <v>0</v>
      </c>
      <c r="BU169" s="36"/>
      <c r="BV169" s="36">
        <f t="shared" si="802"/>
        <v>0</v>
      </c>
      <c r="BW169" s="36"/>
      <c r="BX169" s="36">
        <f t="shared" si="803"/>
        <v>0</v>
      </c>
      <c r="BY169" s="36"/>
      <c r="BZ169" s="36">
        <f t="shared" si="1047"/>
        <v>0</v>
      </c>
      <c r="CA169" s="36"/>
      <c r="CB169" s="36">
        <f t="shared" si="805"/>
        <v>0</v>
      </c>
      <c r="CC169" s="36"/>
      <c r="CD169" s="36">
        <f t="shared" si="1048"/>
        <v>0</v>
      </c>
      <c r="CE169" s="36"/>
      <c r="CF169" s="36">
        <f t="shared" si="1049"/>
        <v>0</v>
      </c>
      <c r="CG169" s="36"/>
      <c r="CH169" s="36">
        <f t="shared" si="1050"/>
        <v>0</v>
      </c>
      <c r="CI169" s="36"/>
      <c r="CJ169" s="36">
        <f t="shared" si="1051"/>
        <v>0</v>
      </c>
      <c r="CK169" s="36"/>
      <c r="CL169" s="36">
        <f t="shared" si="810"/>
        <v>0</v>
      </c>
      <c r="CM169" s="36"/>
      <c r="CN169" s="36">
        <f t="shared" si="810"/>
        <v>0</v>
      </c>
      <c r="CO169" s="41"/>
      <c r="CP169" s="36">
        <f t="shared" si="1052"/>
        <v>0</v>
      </c>
      <c r="CQ169" s="36"/>
      <c r="CR169" s="36">
        <f t="shared" si="1101"/>
        <v>0</v>
      </c>
      <c r="CS169" s="36"/>
      <c r="CT169" s="36">
        <f t="shared" si="1102"/>
        <v>0</v>
      </c>
      <c r="CU169" s="36">
        <v>5</v>
      </c>
      <c r="CV169" s="36">
        <f t="shared" si="1103"/>
        <v>517833.11663999991</v>
      </c>
      <c r="CW169" s="36"/>
      <c r="CX169" s="36">
        <f t="shared" si="1104"/>
        <v>0</v>
      </c>
      <c r="CY169" s="36"/>
      <c r="CZ169" s="36">
        <f t="shared" si="1105"/>
        <v>0</v>
      </c>
      <c r="DA169" s="36"/>
      <c r="DB169" s="36">
        <f t="shared" si="1058"/>
        <v>0</v>
      </c>
      <c r="DC169" s="36"/>
      <c r="DD169" s="36">
        <f t="shared" si="1059"/>
        <v>0</v>
      </c>
      <c r="DE169" s="36"/>
      <c r="DF169" s="36">
        <f t="shared" si="1106"/>
        <v>0</v>
      </c>
      <c r="DG169" s="36"/>
      <c r="DH169" s="36">
        <f t="shared" si="1107"/>
        <v>0</v>
      </c>
      <c r="DI169" s="36"/>
      <c r="DJ169" s="36">
        <f t="shared" si="821"/>
        <v>0</v>
      </c>
      <c r="DK169" s="36"/>
      <c r="DL169" s="36">
        <f t="shared" si="1019"/>
        <v>0</v>
      </c>
      <c r="DM169" s="36"/>
      <c r="DN169" s="36">
        <f t="shared" si="981"/>
        <v>0</v>
      </c>
      <c r="DO169" s="36">
        <f t="shared" si="1025"/>
        <v>102</v>
      </c>
      <c r="DP169" s="36">
        <f t="shared" si="1025"/>
        <v>8381341.5379679985</v>
      </c>
      <c r="DQ169" s="47">
        <f t="shared" si="1026"/>
        <v>102</v>
      </c>
      <c r="DR169" s="80">
        <f t="shared" si="983"/>
        <v>1</v>
      </c>
    </row>
    <row r="170" spans="1:122" ht="48" customHeight="1" x14ac:dyDescent="0.25">
      <c r="A170" s="43"/>
      <c r="B170" s="44">
        <v>139</v>
      </c>
      <c r="C170" s="31" t="s">
        <v>295</v>
      </c>
      <c r="D170" s="32">
        <f t="shared" si="1021"/>
        <v>19063</v>
      </c>
      <c r="E170" s="33">
        <v>18530</v>
      </c>
      <c r="F170" s="45">
        <v>4.25</v>
      </c>
      <c r="G170" s="35">
        <v>1</v>
      </c>
      <c r="H170" s="35">
        <v>1</v>
      </c>
      <c r="I170" s="32">
        <v>1.4</v>
      </c>
      <c r="J170" s="32">
        <v>1.68</v>
      </c>
      <c r="K170" s="32">
        <v>2.23</v>
      </c>
      <c r="L170" s="32">
        <v>2.57</v>
      </c>
      <c r="M170" s="36">
        <v>2</v>
      </c>
      <c r="N170" s="36">
        <f t="shared" si="769"/>
        <v>236957.9070833333</v>
      </c>
      <c r="O170" s="36">
        <v>0</v>
      </c>
      <c r="P170" s="36">
        <f t="shared" si="769"/>
        <v>0</v>
      </c>
      <c r="Q170" s="36"/>
      <c r="R170" s="36">
        <f t="shared" si="1085"/>
        <v>0</v>
      </c>
      <c r="S170" s="36"/>
      <c r="T170" s="36">
        <f t="shared" si="1086"/>
        <v>0</v>
      </c>
      <c r="U170" s="36">
        <v>3</v>
      </c>
      <c r="V170" s="36">
        <f t="shared" si="1087"/>
        <v>357847.13868750003</v>
      </c>
      <c r="W170" s="36">
        <v>0</v>
      </c>
      <c r="X170" s="36">
        <f t="shared" si="1088"/>
        <v>0</v>
      </c>
      <c r="Y170" s="36"/>
      <c r="Z170" s="36">
        <f t="shared" si="1089"/>
        <v>0</v>
      </c>
      <c r="AA170" s="36"/>
      <c r="AB170" s="36">
        <f t="shared" si="1090"/>
        <v>0</v>
      </c>
      <c r="AC170" s="36">
        <v>0</v>
      </c>
      <c r="AD170" s="36">
        <f t="shared" si="1091"/>
        <v>0</v>
      </c>
      <c r="AE170" s="36">
        <v>0</v>
      </c>
      <c r="AF170" s="36">
        <f t="shared" si="1092"/>
        <v>0</v>
      </c>
      <c r="AG170" s="36"/>
      <c r="AH170" s="36">
        <f t="shared" si="1093"/>
        <v>0</v>
      </c>
      <c r="AI170" s="36"/>
      <c r="AJ170" s="36">
        <f t="shared" si="1094"/>
        <v>0</v>
      </c>
      <c r="AK170" s="56">
        <v>0</v>
      </c>
      <c r="AL170" s="36">
        <f t="shared" si="1095"/>
        <v>0</v>
      </c>
      <c r="AM170" s="40">
        <v>0</v>
      </c>
      <c r="AN170" s="36">
        <f t="shared" si="785"/>
        <v>0</v>
      </c>
      <c r="AO170" s="36"/>
      <c r="AP170" s="36">
        <f t="shared" si="786"/>
        <v>0</v>
      </c>
      <c r="AQ170" s="36"/>
      <c r="AR170" s="36">
        <f t="shared" si="787"/>
        <v>0</v>
      </c>
      <c r="AS170" s="36"/>
      <c r="AT170" s="36">
        <f t="shared" si="788"/>
        <v>0</v>
      </c>
      <c r="AU170" s="36"/>
      <c r="AV170" s="36">
        <f t="shared" si="1096"/>
        <v>0</v>
      </c>
      <c r="AW170" s="36"/>
      <c r="AX170" s="36">
        <f t="shared" si="1097"/>
        <v>0</v>
      </c>
      <c r="AY170" s="36"/>
      <c r="AZ170" s="36">
        <f t="shared" si="791"/>
        <v>0</v>
      </c>
      <c r="BA170" s="36"/>
      <c r="BB170" s="36">
        <f t="shared" si="1098"/>
        <v>0</v>
      </c>
      <c r="BC170" s="36"/>
      <c r="BD170" s="36">
        <f t="shared" si="1099"/>
        <v>0</v>
      </c>
      <c r="BE170" s="36"/>
      <c r="BF170" s="36">
        <f t="shared" si="1100"/>
        <v>0</v>
      </c>
      <c r="BG170" s="36"/>
      <c r="BH170" s="36">
        <f t="shared" si="795"/>
        <v>0</v>
      </c>
      <c r="BI170" s="36">
        <v>0</v>
      </c>
      <c r="BJ170" s="36">
        <f t="shared" si="1043"/>
        <v>0</v>
      </c>
      <c r="BK170" s="36"/>
      <c r="BL170" s="36">
        <f t="shared" si="1044"/>
        <v>0</v>
      </c>
      <c r="BM170" s="46"/>
      <c r="BN170" s="36">
        <f t="shared" si="798"/>
        <v>0</v>
      </c>
      <c r="BO170" s="36"/>
      <c r="BP170" s="36">
        <f t="shared" si="799"/>
        <v>0</v>
      </c>
      <c r="BQ170" s="36"/>
      <c r="BR170" s="36">
        <f t="shared" si="1045"/>
        <v>0</v>
      </c>
      <c r="BS170" s="36"/>
      <c r="BT170" s="36">
        <f t="shared" si="1046"/>
        <v>0</v>
      </c>
      <c r="BU170" s="36"/>
      <c r="BV170" s="36">
        <f t="shared" si="802"/>
        <v>0</v>
      </c>
      <c r="BW170" s="36"/>
      <c r="BX170" s="36">
        <f t="shared" si="803"/>
        <v>0</v>
      </c>
      <c r="BY170" s="36"/>
      <c r="BZ170" s="36">
        <f t="shared" si="1047"/>
        <v>0</v>
      </c>
      <c r="CA170" s="36"/>
      <c r="CB170" s="36">
        <f t="shared" si="805"/>
        <v>0</v>
      </c>
      <c r="CC170" s="36"/>
      <c r="CD170" s="36">
        <f t="shared" si="1048"/>
        <v>0</v>
      </c>
      <c r="CE170" s="36"/>
      <c r="CF170" s="36">
        <f t="shared" si="1049"/>
        <v>0</v>
      </c>
      <c r="CG170" s="36"/>
      <c r="CH170" s="36">
        <f t="shared" si="1050"/>
        <v>0</v>
      </c>
      <c r="CI170" s="36"/>
      <c r="CJ170" s="36">
        <f t="shared" si="1051"/>
        <v>0</v>
      </c>
      <c r="CK170" s="36"/>
      <c r="CL170" s="36">
        <f t="shared" si="810"/>
        <v>0</v>
      </c>
      <c r="CM170" s="36"/>
      <c r="CN170" s="36">
        <f t="shared" si="810"/>
        <v>0</v>
      </c>
      <c r="CO170" s="41"/>
      <c r="CP170" s="36">
        <f t="shared" si="1052"/>
        <v>0</v>
      </c>
      <c r="CQ170" s="36"/>
      <c r="CR170" s="36">
        <f t="shared" si="1101"/>
        <v>0</v>
      </c>
      <c r="CS170" s="36"/>
      <c r="CT170" s="36">
        <f t="shared" si="1102"/>
        <v>0</v>
      </c>
      <c r="CU170" s="36"/>
      <c r="CV170" s="36">
        <f t="shared" si="1103"/>
        <v>0</v>
      </c>
      <c r="CW170" s="36"/>
      <c r="CX170" s="36">
        <f t="shared" si="1104"/>
        <v>0</v>
      </c>
      <c r="CY170" s="36"/>
      <c r="CZ170" s="36">
        <f t="shared" si="1105"/>
        <v>0</v>
      </c>
      <c r="DA170" s="36"/>
      <c r="DB170" s="36">
        <f t="shared" si="1058"/>
        <v>0</v>
      </c>
      <c r="DC170" s="36"/>
      <c r="DD170" s="36">
        <f t="shared" si="1059"/>
        <v>0</v>
      </c>
      <c r="DE170" s="36"/>
      <c r="DF170" s="36">
        <f t="shared" si="1106"/>
        <v>0</v>
      </c>
      <c r="DG170" s="36"/>
      <c r="DH170" s="36">
        <f t="shared" si="1107"/>
        <v>0</v>
      </c>
      <c r="DI170" s="36"/>
      <c r="DJ170" s="36">
        <f t="shared" si="821"/>
        <v>0</v>
      </c>
      <c r="DK170" s="36"/>
      <c r="DL170" s="36">
        <f t="shared" si="1019"/>
        <v>0</v>
      </c>
      <c r="DM170" s="36"/>
      <c r="DN170" s="36">
        <f t="shared" si="981"/>
        <v>0</v>
      </c>
      <c r="DO170" s="36">
        <f t="shared" si="1025"/>
        <v>5</v>
      </c>
      <c r="DP170" s="36">
        <f t="shared" si="1025"/>
        <v>594805.04577083327</v>
      </c>
      <c r="DQ170" s="47">
        <f t="shared" si="1026"/>
        <v>5</v>
      </c>
      <c r="DR170" s="80">
        <f t="shared" si="983"/>
        <v>1</v>
      </c>
    </row>
    <row r="171" spans="1:122" ht="45" customHeight="1" x14ac:dyDescent="0.25">
      <c r="A171" s="43"/>
      <c r="B171" s="44">
        <v>140</v>
      </c>
      <c r="C171" s="31" t="s">
        <v>296</v>
      </c>
      <c r="D171" s="32">
        <f t="shared" si="1021"/>
        <v>19063</v>
      </c>
      <c r="E171" s="33">
        <v>18530</v>
      </c>
      <c r="F171" s="45">
        <v>2.56</v>
      </c>
      <c r="G171" s="35">
        <v>1</v>
      </c>
      <c r="H171" s="35">
        <v>1</v>
      </c>
      <c r="I171" s="32">
        <v>1.4</v>
      </c>
      <c r="J171" s="32">
        <v>1.68</v>
      </c>
      <c r="K171" s="32">
        <v>2.23</v>
      </c>
      <c r="L171" s="32">
        <v>2.57</v>
      </c>
      <c r="M171" s="36">
        <v>0</v>
      </c>
      <c r="N171" s="36">
        <f t="shared" si="769"/>
        <v>0</v>
      </c>
      <c r="O171" s="36">
        <v>0</v>
      </c>
      <c r="P171" s="36">
        <f t="shared" si="769"/>
        <v>0</v>
      </c>
      <c r="Q171" s="36"/>
      <c r="R171" s="36">
        <f t="shared" si="1085"/>
        <v>0</v>
      </c>
      <c r="S171" s="36"/>
      <c r="T171" s="36">
        <f t="shared" si="1086"/>
        <v>0</v>
      </c>
      <c r="U171" s="36">
        <v>0</v>
      </c>
      <c r="V171" s="36">
        <f t="shared" si="1087"/>
        <v>0</v>
      </c>
      <c r="W171" s="36">
        <v>0</v>
      </c>
      <c r="X171" s="36">
        <f t="shared" si="1088"/>
        <v>0</v>
      </c>
      <c r="Y171" s="36"/>
      <c r="Z171" s="36">
        <f t="shared" si="1089"/>
        <v>0</v>
      </c>
      <c r="AA171" s="36"/>
      <c r="AB171" s="36">
        <f t="shared" si="1090"/>
        <v>0</v>
      </c>
      <c r="AC171" s="36">
        <v>0</v>
      </c>
      <c r="AD171" s="36">
        <f t="shared" si="1091"/>
        <v>0</v>
      </c>
      <c r="AE171" s="36">
        <v>0</v>
      </c>
      <c r="AF171" s="36">
        <f t="shared" si="1092"/>
        <v>0</v>
      </c>
      <c r="AG171" s="36"/>
      <c r="AH171" s="36">
        <f t="shared" si="1093"/>
        <v>0</v>
      </c>
      <c r="AI171" s="36"/>
      <c r="AJ171" s="36">
        <f t="shared" si="1094"/>
        <v>0</v>
      </c>
      <c r="AK171" s="56">
        <v>0</v>
      </c>
      <c r="AL171" s="36">
        <f t="shared" si="1095"/>
        <v>0</v>
      </c>
      <c r="AM171" s="40">
        <v>0</v>
      </c>
      <c r="AN171" s="36">
        <f t="shared" si="785"/>
        <v>0</v>
      </c>
      <c r="AO171" s="36"/>
      <c r="AP171" s="36">
        <f t="shared" si="786"/>
        <v>0</v>
      </c>
      <c r="AQ171" s="36"/>
      <c r="AR171" s="36">
        <f t="shared" si="787"/>
        <v>0</v>
      </c>
      <c r="AS171" s="36">
        <v>2</v>
      </c>
      <c r="AT171" s="36">
        <f t="shared" si="788"/>
        <v>170253.92384</v>
      </c>
      <c r="AU171" s="36"/>
      <c r="AV171" s="36">
        <f t="shared" si="1096"/>
        <v>0</v>
      </c>
      <c r="AW171" s="36"/>
      <c r="AX171" s="36">
        <f t="shared" si="1097"/>
        <v>0</v>
      </c>
      <c r="AY171" s="36"/>
      <c r="AZ171" s="36">
        <f t="shared" si="791"/>
        <v>0</v>
      </c>
      <c r="BA171" s="36"/>
      <c r="BB171" s="36">
        <f t="shared" si="1098"/>
        <v>0</v>
      </c>
      <c r="BC171" s="36"/>
      <c r="BD171" s="36">
        <f t="shared" si="1099"/>
        <v>0</v>
      </c>
      <c r="BE171" s="36"/>
      <c r="BF171" s="36">
        <f t="shared" si="1100"/>
        <v>0</v>
      </c>
      <c r="BG171" s="36"/>
      <c r="BH171" s="36">
        <f t="shared" si="795"/>
        <v>0</v>
      </c>
      <c r="BI171" s="36">
        <v>0</v>
      </c>
      <c r="BJ171" s="36">
        <f t="shared" si="1043"/>
        <v>0</v>
      </c>
      <c r="BK171" s="36"/>
      <c r="BL171" s="36">
        <f t="shared" si="1044"/>
        <v>0</v>
      </c>
      <c r="BM171" s="46"/>
      <c r="BN171" s="36">
        <f t="shared" si="798"/>
        <v>0</v>
      </c>
      <c r="BO171" s="36"/>
      <c r="BP171" s="36">
        <f t="shared" si="799"/>
        <v>0</v>
      </c>
      <c r="BQ171" s="36"/>
      <c r="BR171" s="36">
        <f t="shared" si="1045"/>
        <v>0</v>
      </c>
      <c r="BS171" s="36"/>
      <c r="BT171" s="36">
        <f t="shared" si="1046"/>
        <v>0</v>
      </c>
      <c r="BU171" s="36"/>
      <c r="BV171" s="36">
        <f t="shared" si="802"/>
        <v>0</v>
      </c>
      <c r="BW171" s="36"/>
      <c r="BX171" s="36">
        <f t="shared" si="803"/>
        <v>0</v>
      </c>
      <c r="BY171" s="36"/>
      <c r="BZ171" s="36">
        <f t="shared" si="1047"/>
        <v>0</v>
      </c>
      <c r="CA171" s="36"/>
      <c r="CB171" s="36">
        <f t="shared" si="805"/>
        <v>0</v>
      </c>
      <c r="CC171" s="36"/>
      <c r="CD171" s="36">
        <f t="shared" si="1048"/>
        <v>0</v>
      </c>
      <c r="CE171" s="36"/>
      <c r="CF171" s="36">
        <f t="shared" si="1049"/>
        <v>0</v>
      </c>
      <c r="CG171" s="36"/>
      <c r="CH171" s="36">
        <f t="shared" si="1050"/>
        <v>0</v>
      </c>
      <c r="CI171" s="36"/>
      <c r="CJ171" s="36">
        <f t="shared" si="1051"/>
        <v>0</v>
      </c>
      <c r="CK171" s="36"/>
      <c r="CL171" s="36">
        <f t="shared" si="810"/>
        <v>0</v>
      </c>
      <c r="CM171" s="36"/>
      <c r="CN171" s="36">
        <f t="shared" si="810"/>
        <v>0</v>
      </c>
      <c r="CO171" s="41"/>
      <c r="CP171" s="36">
        <f t="shared" si="1052"/>
        <v>0</v>
      </c>
      <c r="CQ171" s="36"/>
      <c r="CR171" s="36">
        <f t="shared" si="1101"/>
        <v>0</v>
      </c>
      <c r="CS171" s="36"/>
      <c r="CT171" s="36">
        <f t="shared" si="1102"/>
        <v>0</v>
      </c>
      <c r="CU171" s="36"/>
      <c r="CV171" s="36">
        <f t="shared" si="1103"/>
        <v>0</v>
      </c>
      <c r="CW171" s="36"/>
      <c r="CX171" s="36">
        <f t="shared" si="1104"/>
        <v>0</v>
      </c>
      <c r="CY171" s="36"/>
      <c r="CZ171" s="36">
        <f t="shared" si="1105"/>
        <v>0</v>
      </c>
      <c r="DA171" s="36"/>
      <c r="DB171" s="36">
        <f t="shared" si="1058"/>
        <v>0</v>
      </c>
      <c r="DC171" s="36"/>
      <c r="DD171" s="36">
        <f t="shared" si="1059"/>
        <v>0</v>
      </c>
      <c r="DE171" s="36"/>
      <c r="DF171" s="36">
        <f t="shared" si="1106"/>
        <v>0</v>
      </c>
      <c r="DG171" s="36"/>
      <c r="DH171" s="36">
        <f t="shared" si="1107"/>
        <v>0</v>
      </c>
      <c r="DI171" s="36"/>
      <c r="DJ171" s="36">
        <f t="shared" si="821"/>
        <v>0</v>
      </c>
      <c r="DK171" s="36"/>
      <c r="DL171" s="36">
        <f t="shared" si="1019"/>
        <v>0</v>
      </c>
      <c r="DM171" s="36"/>
      <c r="DN171" s="36">
        <f t="shared" si="981"/>
        <v>0</v>
      </c>
      <c r="DO171" s="36">
        <f t="shared" si="1025"/>
        <v>2</v>
      </c>
      <c r="DP171" s="36">
        <f t="shared" si="1025"/>
        <v>170253.92384</v>
      </c>
      <c r="DQ171" s="47">
        <f t="shared" si="1026"/>
        <v>2</v>
      </c>
      <c r="DR171" s="80">
        <f t="shared" si="983"/>
        <v>1</v>
      </c>
    </row>
    <row r="172" spans="1:122" ht="45" customHeight="1" x14ac:dyDescent="0.25">
      <c r="A172" s="43"/>
      <c r="B172" s="44">
        <v>141</v>
      </c>
      <c r="C172" s="31" t="s">
        <v>297</v>
      </c>
      <c r="D172" s="32">
        <f t="shared" si="1021"/>
        <v>19063</v>
      </c>
      <c r="E172" s="33">
        <v>18530</v>
      </c>
      <c r="F172" s="45">
        <v>3.6</v>
      </c>
      <c r="G172" s="35">
        <v>1</v>
      </c>
      <c r="H172" s="35">
        <v>1</v>
      </c>
      <c r="I172" s="32">
        <v>1.4</v>
      </c>
      <c r="J172" s="32">
        <v>1.68</v>
      </c>
      <c r="K172" s="32">
        <v>2.23</v>
      </c>
      <c r="L172" s="32">
        <v>2.57</v>
      </c>
      <c r="M172" s="36">
        <v>2</v>
      </c>
      <c r="N172" s="36">
        <f t="shared" si="769"/>
        <v>200717.28599999999</v>
      </c>
      <c r="O172" s="36">
        <v>0</v>
      </c>
      <c r="P172" s="36">
        <f t="shared" si="769"/>
        <v>0</v>
      </c>
      <c r="Q172" s="36"/>
      <c r="R172" s="36">
        <f t="shared" si="1085"/>
        <v>0</v>
      </c>
      <c r="S172" s="36"/>
      <c r="T172" s="36">
        <f t="shared" si="1086"/>
        <v>0</v>
      </c>
      <c r="U172" s="36">
        <v>72</v>
      </c>
      <c r="V172" s="36">
        <f t="shared" si="1087"/>
        <v>7274821.8311999999</v>
      </c>
      <c r="W172" s="36">
        <v>0</v>
      </c>
      <c r="X172" s="36">
        <f t="shared" si="1088"/>
        <v>0</v>
      </c>
      <c r="Y172" s="36"/>
      <c r="Z172" s="36">
        <f t="shared" si="1089"/>
        <v>0</v>
      </c>
      <c r="AA172" s="36"/>
      <c r="AB172" s="36">
        <f t="shared" si="1090"/>
        <v>0</v>
      </c>
      <c r="AC172" s="36">
        <v>0</v>
      </c>
      <c r="AD172" s="36">
        <f t="shared" si="1091"/>
        <v>0</v>
      </c>
      <c r="AE172" s="36">
        <v>0</v>
      </c>
      <c r="AF172" s="36">
        <f t="shared" si="1092"/>
        <v>0</v>
      </c>
      <c r="AG172" s="36"/>
      <c r="AH172" s="36">
        <f t="shared" si="1093"/>
        <v>0</v>
      </c>
      <c r="AI172" s="36"/>
      <c r="AJ172" s="36">
        <f t="shared" si="1094"/>
        <v>0</v>
      </c>
      <c r="AK172" s="56">
        <v>0</v>
      </c>
      <c r="AL172" s="36">
        <f t="shared" si="1095"/>
        <v>0</v>
      </c>
      <c r="AM172" s="40">
        <v>1</v>
      </c>
      <c r="AN172" s="36">
        <f t="shared" si="785"/>
        <v>116011.68768</v>
      </c>
      <c r="AO172" s="36"/>
      <c r="AP172" s="36">
        <f t="shared" si="786"/>
        <v>0</v>
      </c>
      <c r="AQ172" s="36"/>
      <c r="AR172" s="36">
        <f t="shared" si="787"/>
        <v>0</v>
      </c>
      <c r="AS172" s="36">
        <v>5</v>
      </c>
      <c r="AT172" s="36">
        <f t="shared" si="788"/>
        <v>598548.951</v>
      </c>
      <c r="AU172" s="36"/>
      <c r="AV172" s="36">
        <f t="shared" si="1096"/>
        <v>0</v>
      </c>
      <c r="AW172" s="36"/>
      <c r="AX172" s="36">
        <f t="shared" si="1097"/>
        <v>0</v>
      </c>
      <c r="AY172" s="36"/>
      <c r="AZ172" s="36">
        <f t="shared" si="791"/>
        <v>0</v>
      </c>
      <c r="BA172" s="36"/>
      <c r="BB172" s="36">
        <f t="shared" si="1098"/>
        <v>0</v>
      </c>
      <c r="BC172" s="36"/>
      <c r="BD172" s="36">
        <f t="shared" si="1099"/>
        <v>0</v>
      </c>
      <c r="BE172" s="36"/>
      <c r="BF172" s="36">
        <f t="shared" si="1100"/>
        <v>0</v>
      </c>
      <c r="BG172" s="36"/>
      <c r="BH172" s="36">
        <f t="shared" si="795"/>
        <v>0</v>
      </c>
      <c r="BI172" s="36">
        <v>3</v>
      </c>
      <c r="BJ172" s="36">
        <f t="shared" si="1043"/>
        <v>303117.57629999996</v>
      </c>
      <c r="BK172" s="36"/>
      <c r="BL172" s="36">
        <f t="shared" si="1044"/>
        <v>0</v>
      </c>
      <c r="BM172" s="46"/>
      <c r="BN172" s="36">
        <f t="shared" si="798"/>
        <v>0</v>
      </c>
      <c r="BO172" s="36"/>
      <c r="BP172" s="36">
        <f t="shared" si="799"/>
        <v>0</v>
      </c>
      <c r="BQ172" s="36"/>
      <c r="BR172" s="36">
        <f t="shared" si="1045"/>
        <v>0</v>
      </c>
      <c r="BS172" s="36"/>
      <c r="BT172" s="36">
        <f t="shared" si="1046"/>
        <v>0</v>
      </c>
      <c r="BU172" s="36"/>
      <c r="BV172" s="36">
        <f t="shared" si="802"/>
        <v>0</v>
      </c>
      <c r="BW172" s="36"/>
      <c r="BX172" s="36">
        <f t="shared" si="803"/>
        <v>0</v>
      </c>
      <c r="BY172" s="36"/>
      <c r="BZ172" s="36">
        <f t="shared" si="1047"/>
        <v>0</v>
      </c>
      <c r="CA172" s="36"/>
      <c r="CB172" s="36">
        <f t="shared" si="805"/>
        <v>0</v>
      </c>
      <c r="CC172" s="36"/>
      <c r="CD172" s="36">
        <f t="shared" si="1048"/>
        <v>0</v>
      </c>
      <c r="CE172" s="36"/>
      <c r="CF172" s="36">
        <f t="shared" si="1049"/>
        <v>0</v>
      </c>
      <c r="CG172" s="36"/>
      <c r="CH172" s="36">
        <f t="shared" si="1050"/>
        <v>0</v>
      </c>
      <c r="CI172" s="36"/>
      <c r="CJ172" s="36">
        <f t="shared" si="1051"/>
        <v>0</v>
      </c>
      <c r="CK172" s="36"/>
      <c r="CL172" s="36">
        <f t="shared" si="810"/>
        <v>0</v>
      </c>
      <c r="CM172" s="36"/>
      <c r="CN172" s="36">
        <f t="shared" si="810"/>
        <v>0</v>
      </c>
      <c r="CO172" s="41"/>
      <c r="CP172" s="36">
        <f t="shared" si="1052"/>
        <v>0</v>
      </c>
      <c r="CQ172" s="36"/>
      <c r="CR172" s="36">
        <f t="shared" si="1101"/>
        <v>0</v>
      </c>
      <c r="CS172" s="36"/>
      <c r="CT172" s="36">
        <f t="shared" si="1102"/>
        <v>0</v>
      </c>
      <c r="CU172" s="36"/>
      <c r="CV172" s="36">
        <f t="shared" si="1103"/>
        <v>0</v>
      </c>
      <c r="CW172" s="36"/>
      <c r="CX172" s="36">
        <f t="shared" si="1104"/>
        <v>0</v>
      </c>
      <c r="CY172" s="36"/>
      <c r="CZ172" s="36">
        <f t="shared" si="1105"/>
        <v>0</v>
      </c>
      <c r="DA172" s="36"/>
      <c r="DB172" s="36">
        <f t="shared" si="1058"/>
        <v>0</v>
      </c>
      <c r="DC172" s="36"/>
      <c r="DD172" s="36">
        <f t="shared" si="1059"/>
        <v>0</v>
      </c>
      <c r="DE172" s="36"/>
      <c r="DF172" s="36">
        <f t="shared" si="1106"/>
        <v>0</v>
      </c>
      <c r="DG172" s="36"/>
      <c r="DH172" s="36">
        <f t="shared" si="1107"/>
        <v>0</v>
      </c>
      <c r="DI172" s="36"/>
      <c r="DJ172" s="36">
        <f t="shared" si="821"/>
        <v>0</v>
      </c>
      <c r="DK172" s="36"/>
      <c r="DL172" s="36">
        <f t="shared" si="1019"/>
        <v>0</v>
      </c>
      <c r="DM172" s="36"/>
      <c r="DN172" s="36">
        <f t="shared" si="981"/>
        <v>0</v>
      </c>
      <c r="DO172" s="36">
        <f t="shared" si="1025"/>
        <v>83</v>
      </c>
      <c r="DP172" s="36">
        <f t="shared" si="1025"/>
        <v>8493217.3321800008</v>
      </c>
      <c r="DQ172" s="47">
        <f t="shared" si="1026"/>
        <v>83</v>
      </c>
      <c r="DR172" s="80">
        <f t="shared" si="983"/>
        <v>1</v>
      </c>
    </row>
    <row r="173" spans="1:122" ht="34.5" customHeight="1" x14ac:dyDescent="0.25">
      <c r="A173" s="43">
        <v>1</v>
      </c>
      <c r="B173" s="44">
        <v>142</v>
      </c>
      <c r="C173" s="31" t="s">
        <v>298</v>
      </c>
      <c r="D173" s="32">
        <f t="shared" si="1021"/>
        <v>19063</v>
      </c>
      <c r="E173" s="33">
        <v>18530</v>
      </c>
      <c r="F173" s="45">
        <v>4.2699999999999996</v>
      </c>
      <c r="G173" s="35">
        <v>1</v>
      </c>
      <c r="H173" s="35">
        <v>1</v>
      </c>
      <c r="I173" s="32">
        <v>1.4</v>
      </c>
      <c r="J173" s="32">
        <v>1.68</v>
      </c>
      <c r="K173" s="32">
        <v>2.23</v>
      </c>
      <c r="L173" s="32">
        <v>2.57</v>
      </c>
      <c r="M173" s="36">
        <v>100</v>
      </c>
      <c r="N173" s="36">
        <f>(M173/12*5*$D173*$F173*$G173*$I173*N$11)+(M173/12*7*$E173*$F173*$H173*$I173)</f>
        <v>11257478.172499999</v>
      </c>
      <c r="O173" s="36">
        <v>0</v>
      </c>
      <c r="P173" s="36">
        <f t="shared" si="769"/>
        <v>0</v>
      </c>
      <c r="Q173" s="36">
        <v>0</v>
      </c>
      <c r="R173" s="36">
        <f t="shared" si="1085"/>
        <v>0</v>
      </c>
      <c r="S173" s="36"/>
      <c r="T173" s="36">
        <f t="shared" si="1086"/>
        <v>0</v>
      </c>
      <c r="U173" s="36">
        <v>0</v>
      </c>
      <c r="V173" s="36">
        <f t="shared" si="1087"/>
        <v>0</v>
      </c>
      <c r="W173" s="36">
        <v>0</v>
      </c>
      <c r="X173" s="36">
        <f t="shared" si="1088"/>
        <v>0</v>
      </c>
      <c r="Y173" s="36">
        <v>0</v>
      </c>
      <c r="Z173" s="36">
        <f t="shared" si="1089"/>
        <v>0</v>
      </c>
      <c r="AA173" s="36">
        <v>0</v>
      </c>
      <c r="AB173" s="36">
        <f t="shared" si="1090"/>
        <v>0</v>
      </c>
      <c r="AC173" s="36">
        <v>0</v>
      </c>
      <c r="AD173" s="36">
        <f t="shared" si="1091"/>
        <v>0</v>
      </c>
      <c r="AE173" s="36">
        <v>0</v>
      </c>
      <c r="AF173" s="36">
        <f t="shared" si="1092"/>
        <v>0</v>
      </c>
      <c r="AG173" s="36">
        <v>0</v>
      </c>
      <c r="AH173" s="36">
        <f t="shared" si="1093"/>
        <v>0</v>
      </c>
      <c r="AI173" s="36"/>
      <c r="AJ173" s="36">
        <f t="shared" si="1094"/>
        <v>0</v>
      </c>
      <c r="AK173" s="56">
        <v>0</v>
      </c>
      <c r="AL173" s="36">
        <f t="shared" si="1095"/>
        <v>0</v>
      </c>
      <c r="AM173" s="40">
        <v>0</v>
      </c>
      <c r="AN173" s="36">
        <f t="shared" si="785"/>
        <v>0</v>
      </c>
      <c r="AO173" s="36">
        <v>0</v>
      </c>
      <c r="AP173" s="36">
        <f t="shared" si="786"/>
        <v>0</v>
      </c>
      <c r="AQ173" s="36"/>
      <c r="AR173" s="36">
        <f t="shared" si="787"/>
        <v>0</v>
      </c>
      <c r="AS173" s="36"/>
      <c r="AT173" s="36">
        <f t="shared" si="788"/>
        <v>0</v>
      </c>
      <c r="AU173" s="36"/>
      <c r="AV173" s="36">
        <f t="shared" si="1096"/>
        <v>0</v>
      </c>
      <c r="AW173" s="36"/>
      <c r="AX173" s="36">
        <f t="shared" si="1097"/>
        <v>0</v>
      </c>
      <c r="AY173" s="36">
        <v>0</v>
      </c>
      <c r="AZ173" s="36">
        <f t="shared" si="791"/>
        <v>0</v>
      </c>
      <c r="BA173" s="36">
        <v>0</v>
      </c>
      <c r="BB173" s="36">
        <f t="shared" si="1098"/>
        <v>0</v>
      </c>
      <c r="BC173" s="36">
        <v>0</v>
      </c>
      <c r="BD173" s="36">
        <f t="shared" si="1099"/>
        <v>0</v>
      </c>
      <c r="BE173" s="36">
        <v>0</v>
      </c>
      <c r="BF173" s="36">
        <f t="shared" si="1100"/>
        <v>0</v>
      </c>
      <c r="BG173" s="36">
        <v>0</v>
      </c>
      <c r="BH173" s="36">
        <f t="shared" si="795"/>
        <v>0</v>
      </c>
      <c r="BI173" s="36">
        <v>0</v>
      </c>
      <c r="BJ173" s="36">
        <f t="shared" si="1043"/>
        <v>0</v>
      </c>
      <c r="BK173" s="36">
        <v>0</v>
      </c>
      <c r="BL173" s="36">
        <f t="shared" si="1044"/>
        <v>0</v>
      </c>
      <c r="BM173" s="46">
        <v>0</v>
      </c>
      <c r="BN173" s="36">
        <f t="shared" si="798"/>
        <v>0</v>
      </c>
      <c r="BO173" s="36">
        <v>0</v>
      </c>
      <c r="BP173" s="36">
        <f t="shared" si="799"/>
        <v>0</v>
      </c>
      <c r="BQ173" s="36">
        <v>0</v>
      </c>
      <c r="BR173" s="36">
        <f t="shared" si="1045"/>
        <v>0</v>
      </c>
      <c r="BS173" s="36">
        <v>0</v>
      </c>
      <c r="BT173" s="36">
        <f t="shared" si="1046"/>
        <v>0</v>
      </c>
      <c r="BU173" s="36">
        <v>0</v>
      </c>
      <c r="BV173" s="36">
        <f t="shared" si="802"/>
        <v>0</v>
      </c>
      <c r="BW173" s="36"/>
      <c r="BX173" s="36">
        <f t="shared" si="803"/>
        <v>0</v>
      </c>
      <c r="BY173" s="36">
        <v>0</v>
      </c>
      <c r="BZ173" s="36">
        <f t="shared" si="1047"/>
        <v>0</v>
      </c>
      <c r="CA173" s="36">
        <v>0</v>
      </c>
      <c r="CB173" s="36">
        <f t="shared" si="805"/>
        <v>0</v>
      </c>
      <c r="CC173" s="36">
        <v>0</v>
      </c>
      <c r="CD173" s="36">
        <f t="shared" si="1048"/>
        <v>0</v>
      </c>
      <c r="CE173" s="36"/>
      <c r="CF173" s="36">
        <f t="shared" si="1049"/>
        <v>0</v>
      </c>
      <c r="CG173" s="36"/>
      <c r="CH173" s="36">
        <f t="shared" si="1050"/>
        <v>0</v>
      </c>
      <c r="CI173" s="36"/>
      <c r="CJ173" s="36">
        <f t="shared" si="1051"/>
        <v>0</v>
      </c>
      <c r="CK173" s="36"/>
      <c r="CL173" s="36">
        <f t="shared" si="810"/>
        <v>0</v>
      </c>
      <c r="CM173" s="36"/>
      <c r="CN173" s="36">
        <f t="shared" si="810"/>
        <v>0</v>
      </c>
      <c r="CO173" s="41"/>
      <c r="CP173" s="36">
        <f t="shared" si="1052"/>
        <v>0</v>
      </c>
      <c r="CQ173" s="36"/>
      <c r="CR173" s="36">
        <f t="shared" si="1101"/>
        <v>0</v>
      </c>
      <c r="CS173" s="36"/>
      <c r="CT173" s="36">
        <f t="shared" si="1102"/>
        <v>0</v>
      </c>
      <c r="CU173" s="36"/>
      <c r="CV173" s="36">
        <f t="shared" si="1103"/>
        <v>0</v>
      </c>
      <c r="CW173" s="36"/>
      <c r="CX173" s="36">
        <f t="shared" si="1104"/>
        <v>0</v>
      </c>
      <c r="CY173" s="36"/>
      <c r="CZ173" s="36">
        <f t="shared" si="1105"/>
        <v>0</v>
      </c>
      <c r="DA173" s="36"/>
      <c r="DB173" s="36">
        <f t="shared" si="1058"/>
        <v>0</v>
      </c>
      <c r="DC173" s="36"/>
      <c r="DD173" s="36">
        <f t="shared" si="1059"/>
        <v>0</v>
      </c>
      <c r="DE173" s="36"/>
      <c r="DF173" s="36">
        <f t="shared" si="1106"/>
        <v>0</v>
      </c>
      <c r="DG173" s="36"/>
      <c r="DH173" s="36">
        <f t="shared" si="1107"/>
        <v>0</v>
      </c>
      <c r="DI173" s="36"/>
      <c r="DJ173" s="36">
        <f t="shared" si="821"/>
        <v>0</v>
      </c>
      <c r="DK173" s="36"/>
      <c r="DL173" s="36">
        <f t="shared" si="1019"/>
        <v>0</v>
      </c>
      <c r="DM173" s="36"/>
      <c r="DN173" s="36">
        <f t="shared" si="981"/>
        <v>0</v>
      </c>
      <c r="DO173" s="36">
        <f t="shared" si="1025"/>
        <v>100</v>
      </c>
      <c r="DP173" s="36">
        <f t="shared" si="1025"/>
        <v>11257478.172499999</v>
      </c>
      <c r="DQ173" s="47">
        <f t="shared" si="1026"/>
        <v>100</v>
      </c>
      <c r="DR173" s="80">
        <f t="shared" si="983"/>
        <v>1</v>
      </c>
    </row>
    <row r="174" spans="1:122" ht="45" customHeight="1" x14ac:dyDescent="0.25">
      <c r="A174" s="43">
        <v>1</v>
      </c>
      <c r="B174" s="44">
        <v>143</v>
      </c>
      <c r="C174" s="31" t="s">
        <v>299</v>
      </c>
      <c r="D174" s="32">
        <f t="shared" si="1021"/>
        <v>19063</v>
      </c>
      <c r="E174" s="33">
        <v>18530</v>
      </c>
      <c r="F174" s="45">
        <v>3.46</v>
      </c>
      <c r="G174" s="35">
        <v>1</v>
      </c>
      <c r="H174" s="35">
        <v>1</v>
      </c>
      <c r="I174" s="32">
        <v>1.4</v>
      </c>
      <c r="J174" s="32">
        <v>1.68</v>
      </c>
      <c r="K174" s="32">
        <v>2.23</v>
      </c>
      <c r="L174" s="32">
        <v>2.57</v>
      </c>
      <c r="M174" s="36">
        <v>580</v>
      </c>
      <c r="N174" s="36">
        <f>(M174/12*5*$D174*$F174*$G174*$I174*N$11)+(M174/12*7*$E174*$F174*$H174*$I174)</f>
        <v>52907510.998999998</v>
      </c>
      <c r="O174" s="36">
        <v>0</v>
      </c>
      <c r="P174" s="36">
        <f t="shared" si="769"/>
        <v>0</v>
      </c>
      <c r="Q174" s="36">
        <v>0</v>
      </c>
      <c r="R174" s="36">
        <f t="shared" si="1085"/>
        <v>0</v>
      </c>
      <c r="S174" s="36"/>
      <c r="T174" s="36">
        <f t="shared" si="1086"/>
        <v>0</v>
      </c>
      <c r="U174" s="36">
        <v>186</v>
      </c>
      <c r="V174" s="36">
        <f>(U174/12*5*$D174*$F174*$G174*$I174*V$11)+(U174/12*7*$E174*$F174*$H174*$I174)</f>
        <v>17088550.952409998</v>
      </c>
      <c r="W174" s="36">
        <v>0</v>
      </c>
      <c r="X174" s="36">
        <f t="shared" si="1088"/>
        <v>0</v>
      </c>
      <c r="Y174" s="36">
        <v>0</v>
      </c>
      <c r="Z174" s="36">
        <f t="shared" si="1089"/>
        <v>0</v>
      </c>
      <c r="AA174" s="36">
        <v>0</v>
      </c>
      <c r="AB174" s="36">
        <f t="shared" si="1090"/>
        <v>0</v>
      </c>
      <c r="AC174" s="36">
        <v>0</v>
      </c>
      <c r="AD174" s="36">
        <f t="shared" si="1091"/>
        <v>0</v>
      </c>
      <c r="AE174" s="36">
        <v>0</v>
      </c>
      <c r="AF174" s="36">
        <f t="shared" si="1092"/>
        <v>0</v>
      </c>
      <c r="AG174" s="36">
        <v>0</v>
      </c>
      <c r="AH174" s="36">
        <f t="shared" si="1093"/>
        <v>0</v>
      </c>
      <c r="AI174" s="36"/>
      <c r="AJ174" s="36">
        <f t="shared" si="1094"/>
        <v>0</v>
      </c>
      <c r="AK174" s="56">
        <v>0</v>
      </c>
      <c r="AL174" s="36">
        <f t="shared" si="1095"/>
        <v>0</v>
      </c>
      <c r="AM174" s="40">
        <v>0</v>
      </c>
      <c r="AN174" s="36">
        <f t="shared" si="785"/>
        <v>0</v>
      </c>
      <c r="AO174" s="36">
        <v>0</v>
      </c>
      <c r="AP174" s="36">
        <f t="shared" si="786"/>
        <v>0</v>
      </c>
      <c r="AQ174" s="36">
        <v>2</v>
      </c>
      <c r="AR174" s="36">
        <f>(AQ174/12*5*$D174*$F174*$G174*$J174*AR$11)+(AQ174/12*7*$E174*$F174*$H174*$J174)</f>
        <v>219481.67875199998</v>
      </c>
      <c r="AS174" s="36">
        <v>40</v>
      </c>
      <c r="AT174" s="36">
        <f>(AS174/12*5*$D174*$F174*$G174*$J174*AT$11)+(AS174/12*7*$E174*$F174*$H174*$J174)</f>
        <v>4350850.2828000002</v>
      </c>
      <c r="AU174" s="36"/>
      <c r="AV174" s="36">
        <f t="shared" si="1096"/>
        <v>0</v>
      </c>
      <c r="AW174" s="36"/>
      <c r="AX174" s="36">
        <f t="shared" si="1097"/>
        <v>0</v>
      </c>
      <c r="AY174" s="36">
        <v>0</v>
      </c>
      <c r="AZ174" s="36">
        <f t="shared" si="791"/>
        <v>0</v>
      </c>
      <c r="BA174" s="36">
        <v>0</v>
      </c>
      <c r="BB174" s="36">
        <f t="shared" si="1098"/>
        <v>0</v>
      </c>
      <c r="BC174" s="36">
        <v>0</v>
      </c>
      <c r="BD174" s="36">
        <f t="shared" si="1099"/>
        <v>0</v>
      </c>
      <c r="BE174" s="36">
        <v>0</v>
      </c>
      <c r="BF174" s="36">
        <f t="shared" si="1100"/>
        <v>0</v>
      </c>
      <c r="BG174" s="36">
        <v>0</v>
      </c>
      <c r="BH174" s="36">
        <f t="shared" si="795"/>
        <v>0</v>
      </c>
      <c r="BI174" s="36">
        <v>0</v>
      </c>
      <c r="BJ174" s="36">
        <f t="shared" si="1043"/>
        <v>0</v>
      </c>
      <c r="BK174" s="36">
        <v>0</v>
      </c>
      <c r="BL174" s="36">
        <f t="shared" si="1044"/>
        <v>0</v>
      </c>
      <c r="BM174" s="46">
        <v>0</v>
      </c>
      <c r="BN174" s="36">
        <f t="shared" si="798"/>
        <v>0</v>
      </c>
      <c r="BO174" s="36">
        <v>0</v>
      </c>
      <c r="BP174" s="36">
        <f t="shared" si="799"/>
        <v>0</v>
      </c>
      <c r="BQ174" s="36">
        <v>0</v>
      </c>
      <c r="BR174" s="36">
        <f t="shared" si="1045"/>
        <v>0</v>
      </c>
      <c r="BS174" s="36">
        <v>0</v>
      </c>
      <c r="BT174" s="36">
        <f t="shared" si="1046"/>
        <v>0</v>
      </c>
      <c r="BU174" s="36">
        <v>0</v>
      </c>
      <c r="BV174" s="36">
        <f t="shared" si="802"/>
        <v>0</v>
      </c>
      <c r="BW174" s="36"/>
      <c r="BX174" s="36">
        <f t="shared" si="803"/>
        <v>0</v>
      </c>
      <c r="BY174" s="36">
        <v>0</v>
      </c>
      <c r="BZ174" s="36">
        <f t="shared" si="1047"/>
        <v>0</v>
      </c>
      <c r="CA174" s="36">
        <v>0</v>
      </c>
      <c r="CB174" s="36">
        <f t="shared" si="805"/>
        <v>0</v>
      </c>
      <c r="CC174" s="36">
        <v>0</v>
      </c>
      <c r="CD174" s="36">
        <f t="shared" si="1048"/>
        <v>0</v>
      </c>
      <c r="CE174" s="36"/>
      <c r="CF174" s="36">
        <f t="shared" si="1049"/>
        <v>0</v>
      </c>
      <c r="CG174" s="36"/>
      <c r="CH174" s="36">
        <f t="shared" si="1050"/>
        <v>0</v>
      </c>
      <c r="CI174" s="36"/>
      <c r="CJ174" s="36">
        <f t="shared" si="1051"/>
        <v>0</v>
      </c>
      <c r="CK174" s="36"/>
      <c r="CL174" s="36">
        <f t="shared" si="810"/>
        <v>0</v>
      </c>
      <c r="CM174" s="36"/>
      <c r="CN174" s="36">
        <f t="shared" si="810"/>
        <v>0</v>
      </c>
      <c r="CO174" s="41"/>
      <c r="CP174" s="36">
        <f t="shared" si="1052"/>
        <v>0</v>
      </c>
      <c r="CQ174" s="36"/>
      <c r="CR174" s="36">
        <f t="shared" si="1101"/>
        <v>0</v>
      </c>
      <c r="CS174" s="36"/>
      <c r="CT174" s="36">
        <f t="shared" si="1102"/>
        <v>0</v>
      </c>
      <c r="CU174" s="36"/>
      <c r="CV174" s="36">
        <f t="shared" si="1103"/>
        <v>0</v>
      </c>
      <c r="CW174" s="36"/>
      <c r="CX174" s="36">
        <f t="shared" si="1104"/>
        <v>0</v>
      </c>
      <c r="CY174" s="36"/>
      <c r="CZ174" s="36">
        <f t="shared" si="1105"/>
        <v>0</v>
      </c>
      <c r="DA174" s="36"/>
      <c r="DB174" s="36">
        <f t="shared" si="1058"/>
        <v>0</v>
      </c>
      <c r="DC174" s="36"/>
      <c r="DD174" s="36">
        <f t="shared" si="1059"/>
        <v>0</v>
      </c>
      <c r="DE174" s="36"/>
      <c r="DF174" s="36">
        <f t="shared" si="1106"/>
        <v>0</v>
      </c>
      <c r="DG174" s="36"/>
      <c r="DH174" s="36">
        <f t="shared" si="1107"/>
        <v>0</v>
      </c>
      <c r="DI174" s="36"/>
      <c r="DJ174" s="36">
        <f t="shared" si="821"/>
        <v>0</v>
      </c>
      <c r="DK174" s="36"/>
      <c r="DL174" s="36">
        <f t="shared" si="1019"/>
        <v>0</v>
      </c>
      <c r="DM174" s="36"/>
      <c r="DN174" s="36">
        <f t="shared" si="981"/>
        <v>0</v>
      </c>
      <c r="DO174" s="36">
        <f t="shared" si="1025"/>
        <v>808</v>
      </c>
      <c r="DP174" s="36">
        <f t="shared" si="1025"/>
        <v>74566393.912962005</v>
      </c>
      <c r="DQ174" s="47">
        <f t="shared" si="1026"/>
        <v>808</v>
      </c>
      <c r="DR174" s="80">
        <f t="shared" si="983"/>
        <v>1</v>
      </c>
    </row>
    <row r="175" spans="1:122" ht="75" customHeight="1" x14ac:dyDescent="0.25">
      <c r="A175" s="43">
        <v>1</v>
      </c>
      <c r="B175" s="44">
        <v>144</v>
      </c>
      <c r="C175" s="31" t="s">
        <v>300</v>
      </c>
      <c r="D175" s="32">
        <f t="shared" si="1021"/>
        <v>19063</v>
      </c>
      <c r="E175" s="33">
        <v>18530</v>
      </c>
      <c r="F175" s="45">
        <v>2.0499999999999998</v>
      </c>
      <c r="G175" s="35">
        <v>1</v>
      </c>
      <c r="H175" s="35">
        <v>1</v>
      </c>
      <c r="I175" s="32">
        <v>1.4</v>
      </c>
      <c r="J175" s="32">
        <v>1.68</v>
      </c>
      <c r="K175" s="32">
        <v>2.23</v>
      </c>
      <c r="L175" s="32">
        <v>2.57</v>
      </c>
      <c r="M175" s="36">
        <v>0</v>
      </c>
      <c r="N175" s="36">
        <f t="shared" si="769"/>
        <v>0</v>
      </c>
      <c r="O175" s="36">
        <v>0</v>
      </c>
      <c r="P175" s="36">
        <f t="shared" si="769"/>
        <v>0</v>
      </c>
      <c r="Q175" s="36">
        <v>0</v>
      </c>
      <c r="R175" s="36">
        <f t="shared" si="1085"/>
        <v>0</v>
      </c>
      <c r="S175" s="36"/>
      <c r="T175" s="36">
        <f t="shared" si="1086"/>
        <v>0</v>
      </c>
      <c r="U175" s="36">
        <v>1086</v>
      </c>
      <c r="V175" s="36">
        <f>(U175/12*5*$D175*$F175*$G175*$I175*V$11)+(U175/12*7*$E175*$F175*$H175*$I175)</f>
        <v>59115297.696174994</v>
      </c>
      <c r="W175" s="36">
        <v>0</v>
      </c>
      <c r="X175" s="36">
        <f t="shared" si="1088"/>
        <v>0</v>
      </c>
      <c r="Y175" s="36">
        <v>0</v>
      </c>
      <c r="Z175" s="36">
        <f t="shared" si="1089"/>
        <v>0</v>
      </c>
      <c r="AA175" s="36">
        <v>0</v>
      </c>
      <c r="AB175" s="36">
        <f t="shared" si="1090"/>
        <v>0</v>
      </c>
      <c r="AC175" s="36">
        <v>0</v>
      </c>
      <c r="AD175" s="36">
        <f t="shared" si="1091"/>
        <v>0</v>
      </c>
      <c r="AE175" s="36">
        <v>0</v>
      </c>
      <c r="AF175" s="36">
        <f t="shared" si="1092"/>
        <v>0</v>
      </c>
      <c r="AG175" s="36"/>
      <c r="AH175" s="36">
        <f t="shared" si="1093"/>
        <v>0</v>
      </c>
      <c r="AI175" s="36"/>
      <c r="AJ175" s="36">
        <f t="shared" si="1094"/>
        <v>0</v>
      </c>
      <c r="AK175" s="56">
        <v>0</v>
      </c>
      <c r="AL175" s="36">
        <f t="shared" si="1095"/>
        <v>0</v>
      </c>
      <c r="AM175" s="40">
        <v>0</v>
      </c>
      <c r="AN175" s="36">
        <f t="shared" si="785"/>
        <v>0</v>
      </c>
      <c r="AO175" s="36">
        <v>0</v>
      </c>
      <c r="AP175" s="36">
        <f t="shared" si="786"/>
        <v>0</v>
      </c>
      <c r="AQ175" s="36"/>
      <c r="AR175" s="36">
        <f t="shared" si="787"/>
        <v>0</v>
      </c>
      <c r="AS175" s="36">
        <v>530</v>
      </c>
      <c r="AT175" s="36">
        <f>(AS175/12*5*$D175*$F175*$G175*$J175*AT$11)+(AS175/12*7*$E175*$F175*$H175*$J175)</f>
        <v>34156060.926749997</v>
      </c>
      <c r="AU175" s="36"/>
      <c r="AV175" s="36">
        <f t="shared" si="1096"/>
        <v>0</v>
      </c>
      <c r="AW175" s="36"/>
      <c r="AX175" s="36">
        <f t="shared" si="1097"/>
        <v>0</v>
      </c>
      <c r="AY175" s="36">
        <v>0</v>
      </c>
      <c r="AZ175" s="36">
        <f t="shared" si="791"/>
        <v>0</v>
      </c>
      <c r="BA175" s="36">
        <v>0</v>
      </c>
      <c r="BB175" s="36">
        <f t="shared" si="1098"/>
        <v>0</v>
      </c>
      <c r="BC175" s="36">
        <v>0</v>
      </c>
      <c r="BD175" s="36">
        <f t="shared" si="1099"/>
        <v>0</v>
      </c>
      <c r="BE175" s="36">
        <v>0</v>
      </c>
      <c r="BF175" s="36">
        <f t="shared" si="1100"/>
        <v>0</v>
      </c>
      <c r="BG175" s="36">
        <v>0</v>
      </c>
      <c r="BH175" s="36">
        <f t="shared" si="795"/>
        <v>0</v>
      </c>
      <c r="BI175" s="36">
        <v>0</v>
      </c>
      <c r="BJ175" s="36">
        <f t="shared" si="1043"/>
        <v>0</v>
      </c>
      <c r="BK175" s="36"/>
      <c r="BL175" s="36">
        <f t="shared" si="1044"/>
        <v>0</v>
      </c>
      <c r="BM175" s="46"/>
      <c r="BN175" s="36">
        <f t="shared" si="798"/>
        <v>0</v>
      </c>
      <c r="BO175" s="36">
        <v>0</v>
      </c>
      <c r="BP175" s="36">
        <f t="shared" si="799"/>
        <v>0</v>
      </c>
      <c r="BQ175" s="36">
        <v>0</v>
      </c>
      <c r="BR175" s="36">
        <f t="shared" si="1045"/>
        <v>0</v>
      </c>
      <c r="BS175" s="36">
        <v>0</v>
      </c>
      <c r="BT175" s="36">
        <f t="shared" si="1046"/>
        <v>0</v>
      </c>
      <c r="BU175" s="36">
        <v>0</v>
      </c>
      <c r="BV175" s="36">
        <f t="shared" si="802"/>
        <v>0</v>
      </c>
      <c r="BW175" s="36"/>
      <c r="BX175" s="36">
        <f t="shared" si="803"/>
        <v>0</v>
      </c>
      <c r="BY175" s="36">
        <v>0</v>
      </c>
      <c r="BZ175" s="36">
        <f t="shared" si="1047"/>
        <v>0</v>
      </c>
      <c r="CA175" s="36">
        <v>0</v>
      </c>
      <c r="CB175" s="36">
        <f t="shared" si="805"/>
        <v>0</v>
      </c>
      <c r="CC175" s="36">
        <v>0</v>
      </c>
      <c r="CD175" s="36">
        <f t="shared" si="1048"/>
        <v>0</v>
      </c>
      <c r="CE175" s="36"/>
      <c r="CF175" s="36">
        <f t="shared" si="1049"/>
        <v>0</v>
      </c>
      <c r="CG175" s="36"/>
      <c r="CH175" s="36">
        <f t="shared" si="1050"/>
        <v>0</v>
      </c>
      <c r="CI175" s="36"/>
      <c r="CJ175" s="36">
        <f t="shared" si="1051"/>
        <v>0</v>
      </c>
      <c r="CK175" s="36"/>
      <c r="CL175" s="36">
        <f t="shared" si="810"/>
        <v>0</v>
      </c>
      <c r="CM175" s="36"/>
      <c r="CN175" s="36">
        <f t="shared" si="810"/>
        <v>0</v>
      </c>
      <c r="CO175" s="41"/>
      <c r="CP175" s="36">
        <f t="shared" si="1052"/>
        <v>0</v>
      </c>
      <c r="CQ175" s="36"/>
      <c r="CR175" s="36">
        <f t="shared" si="1101"/>
        <v>0</v>
      </c>
      <c r="CS175" s="36"/>
      <c r="CT175" s="36">
        <f t="shared" si="1102"/>
        <v>0</v>
      </c>
      <c r="CU175" s="36"/>
      <c r="CV175" s="36">
        <f t="shared" si="1103"/>
        <v>0</v>
      </c>
      <c r="CW175" s="36"/>
      <c r="CX175" s="36">
        <f t="shared" si="1104"/>
        <v>0</v>
      </c>
      <c r="CY175" s="36"/>
      <c r="CZ175" s="36">
        <f t="shared" si="1105"/>
        <v>0</v>
      </c>
      <c r="DA175" s="36"/>
      <c r="DB175" s="36">
        <f t="shared" si="1058"/>
        <v>0</v>
      </c>
      <c r="DC175" s="36"/>
      <c r="DD175" s="36">
        <f t="shared" si="1059"/>
        <v>0</v>
      </c>
      <c r="DE175" s="36"/>
      <c r="DF175" s="36">
        <f t="shared" si="1106"/>
        <v>0</v>
      </c>
      <c r="DG175" s="36"/>
      <c r="DH175" s="36">
        <f t="shared" si="1107"/>
        <v>0</v>
      </c>
      <c r="DI175" s="36"/>
      <c r="DJ175" s="36">
        <f t="shared" si="821"/>
        <v>0</v>
      </c>
      <c r="DK175" s="36"/>
      <c r="DL175" s="36">
        <f t="shared" si="1019"/>
        <v>0</v>
      </c>
      <c r="DM175" s="36"/>
      <c r="DN175" s="36">
        <f t="shared" si="981"/>
        <v>0</v>
      </c>
      <c r="DO175" s="36">
        <f t="shared" si="1025"/>
        <v>1616</v>
      </c>
      <c r="DP175" s="36">
        <f t="shared" si="1025"/>
        <v>93271358.622924984</v>
      </c>
      <c r="DQ175" s="47">
        <f t="shared" si="1026"/>
        <v>1616</v>
      </c>
      <c r="DR175" s="80">
        <f t="shared" si="983"/>
        <v>1</v>
      </c>
    </row>
    <row r="176" spans="1:122" ht="60" customHeight="1" x14ac:dyDescent="0.25">
      <c r="A176" s="43">
        <v>1</v>
      </c>
      <c r="B176" s="44">
        <v>145</v>
      </c>
      <c r="C176" s="31" t="s">
        <v>301</v>
      </c>
      <c r="D176" s="32">
        <f t="shared" si="1021"/>
        <v>19063</v>
      </c>
      <c r="E176" s="33">
        <v>18530</v>
      </c>
      <c r="F176" s="45">
        <v>2.8</v>
      </c>
      <c r="G176" s="35">
        <v>1</v>
      </c>
      <c r="H176" s="35">
        <v>1</v>
      </c>
      <c r="I176" s="32">
        <v>1.4</v>
      </c>
      <c r="J176" s="32">
        <v>1.68</v>
      </c>
      <c r="K176" s="32">
        <v>2.23</v>
      </c>
      <c r="L176" s="32">
        <v>2.57</v>
      </c>
      <c r="M176" s="36">
        <v>0</v>
      </c>
      <c r="N176" s="36">
        <f t="shared" si="769"/>
        <v>0</v>
      </c>
      <c r="O176" s="36">
        <v>0</v>
      </c>
      <c r="P176" s="36">
        <f t="shared" si="769"/>
        <v>0</v>
      </c>
      <c r="Q176" s="36"/>
      <c r="R176" s="36">
        <f t="shared" si="1085"/>
        <v>0</v>
      </c>
      <c r="S176" s="36"/>
      <c r="T176" s="36">
        <f t="shared" si="1086"/>
        <v>0</v>
      </c>
      <c r="U176" s="36">
        <v>888</v>
      </c>
      <c r="V176" s="36">
        <f>(U176/12*5*$D176*$F176*$G176*$I176*V$11)+(U176/12*7*$E176*$F176*$H176*$I176)</f>
        <v>66021774.33039999</v>
      </c>
      <c r="W176" s="36">
        <v>0</v>
      </c>
      <c r="X176" s="36">
        <f t="shared" si="1088"/>
        <v>0</v>
      </c>
      <c r="Y176" s="36"/>
      <c r="Z176" s="36">
        <f t="shared" si="1089"/>
        <v>0</v>
      </c>
      <c r="AA176" s="36"/>
      <c r="AB176" s="36">
        <f t="shared" si="1090"/>
        <v>0</v>
      </c>
      <c r="AC176" s="36">
        <v>0</v>
      </c>
      <c r="AD176" s="36">
        <f t="shared" si="1091"/>
        <v>0</v>
      </c>
      <c r="AE176" s="36">
        <v>0</v>
      </c>
      <c r="AF176" s="36">
        <f t="shared" si="1092"/>
        <v>0</v>
      </c>
      <c r="AG176" s="36"/>
      <c r="AH176" s="36">
        <f t="shared" si="1093"/>
        <v>0</v>
      </c>
      <c r="AI176" s="36"/>
      <c r="AJ176" s="36">
        <f t="shared" si="1094"/>
        <v>0</v>
      </c>
      <c r="AK176" s="56">
        <v>0</v>
      </c>
      <c r="AL176" s="36">
        <f t="shared" si="1095"/>
        <v>0</v>
      </c>
      <c r="AM176" s="40">
        <v>0</v>
      </c>
      <c r="AN176" s="36">
        <f t="shared" si="785"/>
        <v>0</v>
      </c>
      <c r="AO176" s="36"/>
      <c r="AP176" s="36">
        <f t="shared" si="786"/>
        <v>0</v>
      </c>
      <c r="AQ176" s="36"/>
      <c r="AR176" s="36">
        <f t="shared" si="787"/>
        <v>0</v>
      </c>
      <c r="AS176" s="36">
        <v>510</v>
      </c>
      <c r="AT176" s="36">
        <f>(AS176/12*5*$D176*$F176*$G176*$J176*AT$11)+(AS176/12*7*$E176*$F176*$H176*$J176)</f>
        <v>44891721.125999995</v>
      </c>
      <c r="AU176" s="36"/>
      <c r="AV176" s="36">
        <f t="shared" si="1096"/>
        <v>0</v>
      </c>
      <c r="AW176" s="36"/>
      <c r="AX176" s="36">
        <f t="shared" si="1097"/>
        <v>0</v>
      </c>
      <c r="AY176" s="36"/>
      <c r="AZ176" s="36">
        <f t="shared" si="791"/>
        <v>0</v>
      </c>
      <c r="BA176" s="36"/>
      <c r="BB176" s="36">
        <f t="shared" si="1098"/>
        <v>0</v>
      </c>
      <c r="BC176" s="36"/>
      <c r="BD176" s="36">
        <f t="shared" si="1099"/>
        <v>0</v>
      </c>
      <c r="BE176" s="36"/>
      <c r="BF176" s="36">
        <f t="shared" si="1100"/>
        <v>0</v>
      </c>
      <c r="BG176" s="36"/>
      <c r="BH176" s="36">
        <f t="shared" si="795"/>
        <v>0</v>
      </c>
      <c r="BI176" s="36">
        <v>0</v>
      </c>
      <c r="BJ176" s="36">
        <f t="shared" si="1043"/>
        <v>0</v>
      </c>
      <c r="BK176" s="36"/>
      <c r="BL176" s="36">
        <f t="shared" si="1044"/>
        <v>0</v>
      </c>
      <c r="BM176" s="46"/>
      <c r="BN176" s="36">
        <f t="shared" si="798"/>
        <v>0</v>
      </c>
      <c r="BO176" s="36"/>
      <c r="BP176" s="36">
        <f t="shared" si="799"/>
        <v>0</v>
      </c>
      <c r="BQ176" s="36"/>
      <c r="BR176" s="36">
        <f t="shared" si="1045"/>
        <v>0</v>
      </c>
      <c r="BS176" s="36"/>
      <c r="BT176" s="36">
        <f t="shared" si="1046"/>
        <v>0</v>
      </c>
      <c r="BU176" s="36"/>
      <c r="BV176" s="36">
        <f t="shared" si="802"/>
        <v>0</v>
      </c>
      <c r="BW176" s="36"/>
      <c r="BX176" s="36">
        <f t="shared" si="803"/>
        <v>0</v>
      </c>
      <c r="BY176" s="36"/>
      <c r="BZ176" s="36">
        <f t="shared" si="1047"/>
        <v>0</v>
      </c>
      <c r="CA176" s="36"/>
      <c r="CB176" s="36">
        <f t="shared" si="805"/>
        <v>0</v>
      </c>
      <c r="CC176" s="36"/>
      <c r="CD176" s="36">
        <f t="shared" si="1048"/>
        <v>0</v>
      </c>
      <c r="CE176" s="36"/>
      <c r="CF176" s="36">
        <f t="shared" si="1049"/>
        <v>0</v>
      </c>
      <c r="CG176" s="36"/>
      <c r="CH176" s="36">
        <f t="shared" si="1050"/>
        <v>0</v>
      </c>
      <c r="CI176" s="36"/>
      <c r="CJ176" s="36">
        <f t="shared" si="1051"/>
        <v>0</v>
      </c>
      <c r="CK176" s="36"/>
      <c r="CL176" s="36">
        <f t="shared" si="810"/>
        <v>0</v>
      </c>
      <c r="CM176" s="36"/>
      <c r="CN176" s="36">
        <f t="shared" si="810"/>
        <v>0</v>
      </c>
      <c r="CO176" s="41"/>
      <c r="CP176" s="36">
        <f t="shared" si="1052"/>
        <v>0</v>
      </c>
      <c r="CQ176" s="36"/>
      <c r="CR176" s="36">
        <f t="shared" si="1101"/>
        <v>0</v>
      </c>
      <c r="CS176" s="36"/>
      <c r="CT176" s="36">
        <f t="shared" si="1102"/>
        <v>0</v>
      </c>
      <c r="CU176" s="36"/>
      <c r="CV176" s="36">
        <f t="shared" si="1103"/>
        <v>0</v>
      </c>
      <c r="CW176" s="36"/>
      <c r="CX176" s="36">
        <f t="shared" si="1104"/>
        <v>0</v>
      </c>
      <c r="CY176" s="36"/>
      <c r="CZ176" s="36">
        <f t="shared" si="1105"/>
        <v>0</v>
      </c>
      <c r="DA176" s="36"/>
      <c r="DB176" s="36">
        <f t="shared" si="1058"/>
        <v>0</v>
      </c>
      <c r="DC176" s="36"/>
      <c r="DD176" s="36">
        <f t="shared" si="1059"/>
        <v>0</v>
      </c>
      <c r="DE176" s="36"/>
      <c r="DF176" s="36">
        <f t="shared" si="1106"/>
        <v>0</v>
      </c>
      <c r="DG176" s="36"/>
      <c r="DH176" s="36">
        <f t="shared" si="1107"/>
        <v>0</v>
      </c>
      <c r="DI176" s="36"/>
      <c r="DJ176" s="36">
        <f t="shared" si="821"/>
        <v>0</v>
      </c>
      <c r="DK176" s="36"/>
      <c r="DL176" s="36">
        <f t="shared" si="1019"/>
        <v>0</v>
      </c>
      <c r="DM176" s="36"/>
      <c r="DN176" s="36">
        <f t="shared" si="981"/>
        <v>0</v>
      </c>
      <c r="DO176" s="36">
        <f t="shared" si="1025"/>
        <v>1398</v>
      </c>
      <c r="DP176" s="36">
        <f t="shared" si="1025"/>
        <v>110913495.45639998</v>
      </c>
      <c r="DQ176" s="47">
        <f t="shared" si="1026"/>
        <v>1398</v>
      </c>
      <c r="DR176" s="80">
        <f t="shared" si="983"/>
        <v>1</v>
      </c>
    </row>
    <row r="177" spans="1:122" ht="60" customHeight="1" x14ac:dyDescent="0.25">
      <c r="A177" s="43">
        <v>1</v>
      </c>
      <c r="B177" s="44">
        <v>146</v>
      </c>
      <c r="C177" s="31" t="s">
        <v>302</v>
      </c>
      <c r="D177" s="32">
        <f t="shared" si="1021"/>
        <v>19063</v>
      </c>
      <c r="E177" s="33">
        <v>18530</v>
      </c>
      <c r="F177" s="45">
        <v>7.92</v>
      </c>
      <c r="G177" s="35">
        <v>1</v>
      </c>
      <c r="H177" s="35">
        <v>1</v>
      </c>
      <c r="I177" s="32">
        <v>1.4</v>
      </c>
      <c r="J177" s="32">
        <v>1.68</v>
      </c>
      <c r="K177" s="32">
        <v>2.23</v>
      </c>
      <c r="L177" s="32">
        <v>2.57</v>
      </c>
      <c r="M177" s="36">
        <v>18</v>
      </c>
      <c r="N177" s="36">
        <f>(M177/12*5*$D177*$F177*$G177*$I177)+(M177/12*7*$E177*$F177*$H177*$I177)</f>
        <v>3742615.8</v>
      </c>
      <c r="O177" s="36">
        <v>0</v>
      </c>
      <c r="P177" s="36">
        <f>(O177/12*5*$D177*$F177*$G177*$I177)+(O177/12*7*$E177*$F177*$H177*$I177)</f>
        <v>0</v>
      </c>
      <c r="Q177" s="36"/>
      <c r="R177" s="36">
        <f>(Q177/12*5*$D177*$F177*$G177*$I177)+(Q177/12*7*$E177*$F177*$H177*$I177)</f>
        <v>0</v>
      </c>
      <c r="S177" s="36"/>
      <c r="T177" s="36">
        <f>(S177/12*5*$D177*$F177*$G177*$I177)+(S177/12*7*$E177*$F177*$H177*$I177)</f>
        <v>0</v>
      </c>
      <c r="U177" s="36">
        <v>210</v>
      </c>
      <c r="V177" s="36">
        <f>(U177/12*5*$D177*$F177*$G177*$I177)+(U177/12*7*$E177*$F177*$H177*$I177)</f>
        <v>43663851</v>
      </c>
      <c r="W177" s="36">
        <v>0</v>
      </c>
      <c r="X177" s="36">
        <f>(W177/12*5*$D177*$F177*$G177*$I177)+(W177/12*7*$E177*$F177*$H177*$I177)</f>
        <v>0</v>
      </c>
      <c r="Y177" s="36"/>
      <c r="Z177" s="36">
        <f>(Y177/12*5*$D177*$F177*$G177*$I177)+(Y177/12*7*$E177*$F177*$H177*$I177)</f>
        <v>0</v>
      </c>
      <c r="AA177" s="36"/>
      <c r="AB177" s="36">
        <f>(AA177/12*5*$D177*$F177*$G177*$I177)+(AA177/12*7*$E177*$F177*$H177*$I177)</f>
        <v>0</v>
      </c>
      <c r="AC177" s="36">
        <v>0</v>
      </c>
      <c r="AD177" s="36">
        <f>(AC177/12*5*$D177*$F177*$G177*$I177)+(AC177/12*7*$E177*$F177*$H177*$I177)</f>
        <v>0</v>
      </c>
      <c r="AE177" s="36">
        <v>0</v>
      </c>
      <c r="AF177" s="36">
        <f>(AE177/12*5*$D177*$F177*$G177*$I177)+(AE177/12*7*$E177*$F177*$H177*$I177)</f>
        <v>0</v>
      </c>
      <c r="AG177" s="36"/>
      <c r="AH177" s="36">
        <f>(AG177/12*5*$D177*$F177*$G177*$I177)+(AG177/12*7*$E177*$F177*$H177*$I177)</f>
        <v>0</v>
      </c>
      <c r="AI177" s="36"/>
      <c r="AJ177" s="36">
        <f>(AI177/12*5*$D177*$F177*$G177*$I177)+(AI177/12*7*$E177*$F177*$H177*$I177)</f>
        <v>0</v>
      </c>
      <c r="AK177" s="56">
        <v>0</v>
      </c>
      <c r="AL177" s="36">
        <f>(AK177/12*5*$D177*$F177*$G177*$I177)+(AK177/12*7*$E177*$F177*$H177*$I177)</f>
        <v>0</v>
      </c>
      <c r="AM177" s="40">
        <v>0</v>
      </c>
      <c r="AN177" s="36">
        <f t="shared" si="785"/>
        <v>0</v>
      </c>
      <c r="AO177" s="36"/>
      <c r="AP177" s="36">
        <f t="shared" si="786"/>
        <v>0</v>
      </c>
      <c r="AQ177" s="36"/>
      <c r="AR177" s="36">
        <f t="shared" si="787"/>
        <v>0</v>
      </c>
      <c r="AS177" s="36">
        <v>50</v>
      </c>
      <c r="AT177" s="36">
        <f>(AS177/12*5*$D177*$F177*$G177*$J177)+(AS177/12*7*$E177*$F177*$H177*$J177)</f>
        <v>12475386</v>
      </c>
      <c r="AU177" s="36"/>
      <c r="AV177" s="36">
        <f>(AU177/12*5*$D177*$F177*$G177*$I177)+(AU177/12*7*$E177*$F177*$H177*$I177)</f>
        <v>0</v>
      </c>
      <c r="AW177" s="36"/>
      <c r="AX177" s="36">
        <f>(AW177/12*5*$D177*$F177*$G177*$I177)+(AW177/12*7*$E177*$F177*$H177*$I177)</f>
        <v>0</v>
      </c>
      <c r="AY177" s="36"/>
      <c r="AZ177" s="36">
        <f t="shared" si="791"/>
        <v>0</v>
      </c>
      <c r="BA177" s="36"/>
      <c r="BB177" s="36">
        <f>(BA177/12*5*$D177*$F177*$G177*$I177)+(BA177/12*7*$E177*$F177*$H177*$I177)</f>
        <v>0</v>
      </c>
      <c r="BC177" s="36"/>
      <c r="BD177" s="36">
        <f>(BC177/12*5*$D177*$F177*$G177*$I177)+(BC177/12*7*$E177*$F177*$H177*$I177)</f>
        <v>0</v>
      </c>
      <c r="BE177" s="36"/>
      <c r="BF177" s="36">
        <f>(BE177/12*5*$D177*$F177*$G177*$I177)+(BE177/12*7*$E177*$F177*$H177*$I177)</f>
        <v>0</v>
      </c>
      <c r="BG177" s="36"/>
      <c r="BH177" s="36">
        <f t="shared" si="795"/>
        <v>0</v>
      </c>
      <c r="BI177" s="36">
        <v>0</v>
      </c>
      <c r="BJ177" s="36">
        <f>(BI177/12*5*$D177*$F177*$G177*$I177)+(BI177/12*7*$E177*$F177*$H177*$I177)</f>
        <v>0</v>
      </c>
      <c r="BK177" s="36"/>
      <c r="BL177" s="36">
        <f>(BK177/12*5*$D177*$F177*$G177*$I177)+(BK177/12*7*$E177*$F177*$H177*$I177)</f>
        <v>0</v>
      </c>
      <c r="BM177" s="46"/>
      <c r="BN177" s="36">
        <f t="shared" si="798"/>
        <v>0</v>
      </c>
      <c r="BO177" s="36"/>
      <c r="BP177" s="36">
        <f t="shared" si="799"/>
        <v>0</v>
      </c>
      <c r="BQ177" s="36"/>
      <c r="BR177" s="36">
        <f>(BQ177/12*5*$D177*$F177*$G177*$I177)+(BQ177/12*7*$E177*$F177*$H177*$I177)</f>
        <v>0</v>
      </c>
      <c r="BS177" s="36"/>
      <c r="BT177" s="36">
        <f>(BS177/12*5*$D177*$F177*$G177*$I177)+(BS177/12*7*$E177*$F177*$H177*$I177)</f>
        <v>0</v>
      </c>
      <c r="BU177" s="36"/>
      <c r="BV177" s="36">
        <f t="shared" si="802"/>
        <v>0</v>
      </c>
      <c r="BW177" s="36"/>
      <c r="BX177" s="36">
        <f t="shared" si="803"/>
        <v>0</v>
      </c>
      <c r="BY177" s="36"/>
      <c r="BZ177" s="36">
        <f>(BY177/12*5*$D177*$F177*$G177*$I177)+(BY177/12*7*$E177*$F177*$H177*$I177)</f>
        <v>0</v>
      </c>
      <c r="CA177" s="36"/>
      <c r="CB177" s="36">
        <f t="shared" si="805"/>
        <v>0</v>
      </c>
      <c r="CC177" s="36"/>
      <c r="CD177" s="36">
        <f>(CC177/12*5*$D177*$F177*$G177*$I177)+(CC177/12*7*$E177*$F177*$H177*$I177)</f>
        <v>0</v>
      </c>
      <c r="CE177" s="36"/>
      <c r="CF177" s="36">
        <f>(CE177/12*5*$D177*$F177*$G177*$I177)+(CE177/12*7*$E177*$F177*$H177*$I177)</f>
        <v>0</v>
      </c>
      <c r="CG177" s="36"/>
      <c r="CH177" s="36">
        <f>(CG177/12*5*$D177*$F177*$G177*$I177)+(CG177/12*7*$E177*$F177*$H177*$I177)</f>
        <v>0</v>
      </c>
      <c r="CI177" s="36"/>
      <c r="CJ177" s="36">
        <f>(CI177/12*5*$D177*$F177*$G177*$I177)+(CI177/12*7*$E177*$F177*$H177*$I177)</f>
        <v>0</v>
      </c>
      <c r="CK177" s="36"/>
      <c r="CL177" s="36">
        <f t="shared" si="810"/>
        <v>0</v>
      </c>
      <c r="CM177" s="36"/>
      <c r="CN177" s="36">
        <f t="shared" si="810"/>
        <v>0</v>
      </c>
      <c r="CO177" s="41"/>
      <c r="CP177" s="36">
        <f>(CO177/12*5*$D177*$F177*$G177*$I177)+(CO177/12*7*$E177*$F177*$H177*$I177)</f>
        <v>0</v>
      </c>
      <c r="CQ177" s="36"/>
      <c r="CR177" s="36">
        <f t="shared" si="1101"/>
        <v>0</v>
      </c>
      <c r="CS177" s="36"/>
      <c r="CT177" s="36">
        <f t="shared" si="1102"/>
        <v>0</v>
      </c>
      <c r="CU177" s="36"/>
      <c r="CV177" s="36">
        <f t="shared" si="1103"/>
        <v>0</v>
      </c>
      <c r="CW177" s="36"/>
      <c r="CX177" s="36">
        <f t="shared" si="1104"/>
        <v>0</v>
      </c>
      <c r="CY177" s="36"/>
      <c r="CZ177" s="36">
        <f t="shared" si="1105"/>
        <v>0</v>
      </c>
      <c r="DA177" s="36"/>
      <c r="DB177" s="36">
        <f>(DA177/12*5*$D177*$F177*$G177*$I177)+(DA177/12*7*$E177*$F177*$H177*$I177)</f>
        <v>0</v>
      </c>
      <c r="DC177" s="36"/>
      <c r="DD177" s="36">
        <f>(DC177/12*5*$D177*$F177*$G177*$I177)+(DC177/12*7*$E177*$F177*$H177*$I177)</f>
        <v>0</v>
      </c>
      <c r="DE177" s="36"/>
      <c r="DF177" s="36">
        <f t="shared" si="1106"/>
        <v>0</v>
      </c>
      <c r="DG177" s="36"/>
      <c r="DH177" s="36">
        <f t="shared" si="1107"/>
        <v>0</v>
      </c>
      <c r="DI177" s="36"/>
      <c r="DJ177" s="36">
        <f>(DI177/12*5*$D177*$F177*$G177*$K177)+(DI177/12*7*$E177*$F177*$H177*$K177)</f>
        <v>0</v>
      </c>
      <c r="DK177" s="36"/>
      <c r="DL177" s="36">
        <f>(DK177/12*5*$D177*$F177*$G177*$L177)+(DK177/12*7*$E177*$F177*$H177*$L177)</f>
        <v>0</v>
      </c>
      <c r="DM177" s="36"/>
      <c r="DN177" s="36">
        <f>(DM177*$D177*$F177*$G177*$J177)</f>
        <v>0</v>
      </c>
      <c r="DO177" s="36">
        <f t="shared" si="1025"/>
        <v>278</v>
      </c>
      <c r="DP177" s="36">
        <f t="shared" si="1025"/>
        <v>59881852.799999997</v>
      </c>
      <c r="DQ177" s="47">
        <f t="shared" si="1026"/>
        <v>278</v>
      </c>
      <c r="DR177" s="80">
        <f t="shared" si="983"/>
        <v>1</v>
      </c>
    </row>
    <row r="178" spans="1:122" ht="15.75" customHeight="1" x14ac:dyDescent="0.25">
      <c r="A178" s="43"/>
      <c r="B178" s="44">
        <v>147</v>
      </c>
      <c r="C178" s="31" t="s">
        <v>303</v>
      </c>
      <c r="D178" s="32">
        <f t="shared" si="1021"/>
        <v>19063</v>
      </c>
      <c r="E178" s="33">
        <v>18530</v>
      </c>
      <c r="F178" s="45">
        <v>2</v>
      </c>
      <c r="G178" s="35">
        <v>1</v>
      </c>
      <c r="H178" s="35">
        <v>1</v>
      </c>
      <c r="I178" s="32">
        <v>1.4</v>
      </c>
      <c r="J178" s="32">
        <v>1.68</v>
      </c>
      <c r="K178" s="32">
        <v>2.23</v>
      </c>
      <c r="L178" s="32">
        <v>2.57</v>
      </c>
      <c r="M178" s="36">
        <v>0</v>
      </c>
      <c r="N178" s="36">
        <f t="shared" si="769"/>
        <v>0</v>
      </c>
      <c r="O178" s="36">
        <v>0</v>
      </c>
      <c r="P178" s="36">
        <f t="shared" si="769"/>
        <v>0</v>
      </c>
      <c r="Q178" s="36">
        <v>0</v>
      </c>
      <c r="R178" s="36">
        <f t="shared" ref="R178:R180" si="1108">(Q178/12*5*$D178*$F178*$G178*$I178*R$11)+(Q178/12*7*$E178*$F178*$H178*$I178*R$12)</f>
        <v>0</v>
      </c>
      <c r="S178" s="36"/>
      <c r="T178" s="36">
        <f t="shared" ref="T178:T180" si="1109">(S178/12*5*$D178*$F178*$G178*$I178*T$11)+(S178/12*7*$E178*$F178*$H178*$I178*T$12)</f>
        <v>0</v>
      </c>
      <c r="U178" s="36">
        <v>15</v>
      </c>
      <c r="V178" s="36">
        <f t="shared" ref="V178:V180" si="1110">(U178/12*5*$D178*$F178*$G178*$I178*V$11)+(U178/12*7*$E178*$F178*$H178*$I178*V$12)</f>
        <v>841993.26750000007</v>
      </c>
      <c r="W178" s="36">
        <v>0</v>
      </c>
      <c r="X178" s="36">
        <f t="shared" ref="X178:X180" si="1111">(W178/12*5*$D178*$F178*$G178*$I178*X$11)+(W178/12*7*$E178*$F178*$H178*$I178*X$12)</f>
        <v>0</v>
      </c>
      <c r="Y178" s="36">
        <v>0</v>
      </c>
      <c r="Z178" s="36">
        <f t="shared" ref="Z178:Z180" si="1112">(Y178/12*5*$D178*$F178*$G178*$I178*Z$11)+(Y178/12*7*$E178*$F178*$H178*$I178*Z$12)</f>
        <v>0</v>
      </c>
      <c r="AA178" s="36">
        <v>0</v>
      </c>
      <c r="AB178" s="36">
        <f t="shared" ref="AB178:AB180" si="1113">(AA178/12*5*$D178*$F178*$G178*$I178*AB$11)+(AA178/12*7*$E178*$F178*$H178*$I178*AB$12)</f>
        <v>0</v>
      </c>
      <c r="AC178" s="36">
        <v>0</v>
      </c>
      <c r="AD178" s="36">
        <f t="shared" ref="AD178:AD180" si="1114">(AC178/12*5*$D178*$F178*$G178*$I178*AD$11)+(AC178/12*7*$E178*$F178*$H178*$I178*AD$12)</f>
        <v>0</v>
      </c>
      <c r="AE178" s="36">
        <v>0</v>
      </c>
      <c r="AF178" s="36">
        <f t="shared" ref="AF178:AF180" si="1115">(AE178/12*5*$D178*$F178*$G178*$I178*AF$11)+(AE178/12*7*$E178*$F178*$H178*$I178*AF$12)</f>
        <v>0</v>
      </c>
      <c r="AG178" s="36">
        <v>0</v>
      </c>
      <c r="AH178" s="36">
        <f t="shared" ref="AH178:AH180" si="1116">(AG178/12*5*$D178*$F178*$G178*$I178*AH$11)+(AG178/12*7*$E178*$F178*$H178*$I178*AH$12)</f>
        <v>0</v>
      </c>
      <c r="AI178" s="36"/>
      <c r="AJ178" s="36">
        <f t="shared" ref="AJ178:AJ180" si="1117">(AI178/12*5*$D178*$F178*$G178*$I178*AJ$11)+(AI178/12*7*$E178*$F178*$H178*$I178*AJ$12)</f>
        <v>0</v>
      </c>
      <c r="AK178" s="56">
        <v>0</v>
      </c>
      <c r="AL178" s="36">
        <f t="shared" ref="AL178:AL180" si="1118">(AK178/12*5*$D178*$F178*$G178*$I178*AL$11)+(AK178/12*7*$E178*$F178*$H178*$I178*AL$12)</f>
        <v>0</v>
      </c>
      <c r="AM178" s="40">
        <v>0</v>
      </c>
      <c r="AN178" s="36">
        <f t="shared" si="785"/>
        <v>0</v>
      </c>
      <c r="AO178" s="36">
        <v>0</v>
      </c>
      <c r="AP178" s="36">
        <f t="shared" si="786"/>
        <v>0</v>
      </c>
      <c r="AQ178" s="36"/>
      <c r="AR178" s="36">
        <f t="shared" si="787"/>
        <v>0</v>
      </c>
      <c r="AS178" s="36"/>
      <c r="AT178" s="36">
        <f t="shared" si="788"/>
        <v>0</v>
      </c>
      <c r="AU178" s="36"/>
      <c r="AV178" s="36">
        <f t="shared" ref="AV178:AV180" si="1119">(AU178/12*5*$D178*$F178*$G178*$I178*AV$11)+(AU178/12*7*$E178*$F178*$H178*$I178*AV$12)</f>
        <v>0</v>
      </c>
      <c r="AW178" s="36"/>
      <c r="AX178" s="36">
        <f t="shared" ref="AX178:AX180" si="1120">(AW178/12*5*$D178*$F178*$G178*$I178*AX$11)+(AW178/12*7*$E178*$F178*$H178*$I178*AX$12)</f>
        <v>0</v>
      </c>
      <c r="AY178" s="36">
        <v>0</v>
      </c>
      <c r="AZ178" s="36">
        <f t="shared" si="791"/>
        <v>0</v>
      </c>
      <c r="BA178" s="36">
        <v>0</v>
      </c>
      <c r="BB178" s="36">
        <f t="shared" ref="BB178:BB180" si="1121">(BA178/12*5*$D178*$F178*$G178*$I178*BB$11)+(BA178/12*7*$E178*$F178*$H178*$I178*BB$12)</f>
        <v>0</v>
      </c>
      <c r="BC178" s="36">
        <v>0</v>
      </c>
      <c r="BD178" s="36">
        <f t="shared" ref="BD178:BD180" si="1122">(BC178/12*5*$D178*$F178*$G178*$I178*BD$11)+(BC178/12*7*$E178*$F178*$H178*$I178*BD$12)</f>
        <v>0</v>
      </c>
      <c r="BE178" s="36">
        <v>0</v>
      </c>
      <c r="BF178" s="36">
        <f t="shared" ref="BF178:BF180" si="1123">(BE178/12*5*$D178*$F178*$G178*$I178*BF$11)+(BE178/12*7*$E178*$F178*$H178*$I178*BF$12)</f>
        <v>0</v>
      </c>
      <c r="BG178" s="36">
        <v>0</v>
      </c>
      <c r="BH178" s="36">
        <f t="shared" si="795"/>
        <v>0</v>
      </c>
      <c r="BI178" s="36">
        <v>0</v>
      </c>
      <c r="BJ178" s="36">
        <f t="shared" ref="BJ178:BJ180" si="1124">(BI178/12*5*$D178*$F178*$G178*$I178*BJ$11)+(BI178/12*7*$E178*$F178*$H178*$I178*BJ$12)</f>
        <v>0</v>
      </c>
      <c r="BK178" s="36">
        <v>0</v>
      </c>
      <c r="BL178" s="36">
        <f t="shared" ref="BL178:BL180" si="1125">(BK178/12*5*$D178*$F178*$G178*$I178*BL$11)+(BK178/12*7*$E178*$F178*$H178*$I178*BL$12)</f>
        <v>0</v>
      </c>
      <c r="BM178" s="46">
        <v>0</v>
      </c>
      <c r="BN178" s="36">
        <f t="shared" si="798"/>
        <v>0</v>
      </c>
      <c r="BO178" s="36">
        <v>0</v>
      </c>
      <c r="BP178" s="36">
        <f t="shared" si="799"/>
        <v>0</v>
      </c>
      <c r="BQ178" s="36">
        <v>0</v>
      </c>
      <c r="BR178" s="36">
        <f t="shared" ref="BR178:BR180" si="1126">(BQ178/12*5*$D178*$F178*$G178*$I178*BR$11)+(BQ178/12*7*$E178*$F178*$H178*$I178*BR$12)</f>
        <v>0</v>
      </c>
      <c r="BS178" s="36">
        <v>0</v>
      </c>
      <c r="BT178" s="36">
        <f t="shared" ref="BT178:BT180" si="1127">(BS178/12*5*$D178*$F178*$G178*$I178*BT$11)+(BS178/12*7*$E178*$F178*$H178*$I178*BT$12)</f>
        <v>0</v>
      </c>
      <c r="BU178" s="36">
        <v>0</v>
      </c>
      <c r="BV178" s="36">
        <f t="shared" si="802"/>
        <v>0</v>
      </c>
      <c r="BW178" s="36"/>
      <c r="BX178" s="36">
        <f t="shared" si="803"/>
        <v>0</v>
      </c>
      <c r="BY178" s="36">
        <v>0</v>
      </c>
      <c r="BZ178" s="36">
        <f t="shared" ref="BZ178:BZ180" si="1128">(BY178/12*5*$D178*$F178*$G178*$I178*BZ$11)+(BY178/12*7*$E178*$F178*$H178*$I178*BZ$12)</f>
        <v>0</v>
      </c>
      <c r="CA178" s="36">
        <v>0</v>
      </c>
      <c r="CB178" s="36">
        <f t="shared" si="805"/>
        <v>0</v>
      </c>
      <c r="CC178" s="36">
        <v>0</v>
      </c>
      <c r="CD178" s="36">
        <f t="shared" ref="CD178:CD180" si="1129">(CC178/12*5*$D178*$F178*$G178*$I178*CD$11)+(CC178/12*7*$E178*$F178*$H178*$I178*CD$12)</f>
        <v>0</v>
      </c>
      <c r="CE178" s="36"/>
      <c r="CF178" s="36">
        <f t="shared" ref="CF178:CF180" si="1130">(CE178/12*5*$D178*$F178*$G178*$I178*CF$11)+(CE178/12*7*$E178*$F178*$H178*$I178*CF$12)</f>
        <v>0</v>
      </c>
      <c r="CG178" s="36"/>
      <c r="CH178" s="36">
        <f t="shared" ref="CH178:CH180" si="1131">(CG178/12*5*$D178*$F178*$G178*$I178*CH$11)+(CG178/12*7*$E178*$F178*$H178*$I178*CH$12)</f>
        <v>0</v>
      </c>
      <c r="CI178" s="36"/>
      <c r="CJ178" s="36">
        <f t="shared" ref="CJ178:CJ180" si="1132">(CI178/12*5*$D178*$F178*$G178*$I178*CJ$11)+(CI178/12*7*$E178*$F178*$H178*$I178*CJ$12)</f>
        <v>0</v>
      </c>
      <c r="CK178" s="36"/>
      <c r="CL178" s="36">
        <f t="shared" si="810"/>
        <v>0</v>
      </c>
      <c r="CM178" s="36"/>
      <c r="CN178" s="36">
        <f t="shared" si="810"/>
        <v>0</v>
      </c>
      <c r="CO178" s="41"/>
      <c r="CP178" s="36">
        <f t="shared" ref="CP178:CP180" si="1133">(CO178/12*5*$D178*$F178*$G178*$I178*CP$11)+(CO178/12*7*$E178*$F178*$H178*$I178*CP$12)</f>
        <v>0</v>
      </c>
      <c r="CQ178" s="36"/>
      <c r="CR178" s="36">
        <f t="shared" si="1101"/>
        <v>0</v>
      </c>
      <c r="CS178" s="36"/>
      <c r="CT178" s="36">
        <f t="shared" si="1102"/>
        <v>0</v>
      </c>
      <c r="CU178" s="36"/>
      <c r="CV178" s="36">
        <f t="shared" si="1103"/>
        <v>0</v>
      </c>
      <c r="CW178" s="36"/>
      <c r="CX178" s="36">
        <f t="shared" si="1104"/>
        <v>0</v>
      </c>
      <c r="CY178" s="36"/>
      <c r="CZ178" s="36">
        <f t="shared" si="1105"/>
        <v>0</v>
      </c>
      <c r="DA178" s="36"/>
      <c r="DB178" s="36">
        <f t="shared" ref="DB178:DB180" si="1134">(DA178/12*5*$D178*$F178*$G178*$I178*DB$11)+(DA178/12*7*$E178*$F178*$H178*$I178*DB$12)</f>
        <v>0</v>
      </c>
      <c r="DC178" s="36"/>
      <c r="DD178" s="36">
        <f t="shared" ref="DD178:DD180" si="1135">(DC178/12*5*$D178*$F178*$G178*$I178*DD$11)+(DC178/12*7*$E178*$F178*$H178*$I178*DD$12)</f>
        <v>0</v>
      </c>
      <c r="DE178" s="36"/>
      <c r="DF178" s="36">
        <f t="shared" si="1106"/>
        <v>0</v>
      </c>
      <c r="DG178" s="36"/>
      <c r="DH178" s="36">
        <f t="shared" si="1107"/>
        <v>0</v>
      </c>
      <c r="DI178" s="36"/>
      <c r="DJ178" s="36">
        <f t="shared" si="821"/>
        <v>0</v>
      </c>
      <c r="DK178" s="36"/>
      <c r="DL178" s="36">
        <f t="shared" si="1019"/>
        <v>0</v>
      </c>
      <c r="DM178" s="36"/>
      <c r="DN178" s="36">
        <f t="shared" si="981"/>
        <v>0</v>
      </c>
      <c r="DO178" s="36">
        <f t="shared" si="1025"/>
        <v>15</v>
      </c>
      <c r="DP178" s="36">
        <f t="shared" si="1025"/>
        <v>841993.26750000007</v>
      </c>
      <c r="DQ178" s="47">
        <f t="shared" si="1026"/>
        <v>15</v>
      </c>
      <c r="DR178" s="80">
        <f t="shared" si="983"/>
        <v>1</v>
      </c>
    </row>
    <row r="179" spans="1:122" ht="15.75" customHeight="1" x14ac:dyDescent="0.25">
      <c r="A179" s="43"/>
      <c r="B179" s="44">
        <v>148</v>
      </c>
      <c r="C179" s="31" t="s">
        <v>304</v>
      </c>
      <c r="D179" s="32">
        <f t="shared" si="1021"/>
        <v>19063</v>
      </c>
      <c r="E179" s="33">
        <v>18530</v>
      </c>
      <c r="F179" s="45">
        <v>2.21</v>
      </c>
      <c r="G179" s="35">
        <v>1</v>
      </c>
      <c r="H179" s="35">
        <v>1</v>
      </c>
      <c r="I179" s="32">
        <v>1.4</v>
      </c>
      <c r="J179" s="32">
        <v>1.68</v>
      </c>
      <c r="K179" s="32">
        <v>2.23</v>
      </c>
      <c r="L179" s="32">
        <v>2.57</v>
      </c>
      <c r="M179" s="36">
        <v>0</v>
      </c>
      <c r="N179" s="36">
        <f t="shared" si="769"/>
        <v>0</v>
      </c>
      <c r="O179" s="36">
        <v>0</v>
      </c>
      <c r="P179" s="36">
        <f t="shared" si="769"/>
        <v>0</v>
      </c>
      <c r="Q179" s="36">
        <v>0</v>
      </c>
      <c r="R179" s="36">
        <f t="shared" si="1108"/>
        <v>0</v>
      </c>
      <c r="S179" s="36"/>
      <c r="T179" s="36">
        <f t="shared" si="1109"/>
        <v>0</v>
      </c>
      <c r="U179" s="36">
        <v>381</v>
      </c>
      <c r="V179" s="36">
        <f t="shared" si="1110"/>
        <v>23632225.038922504</v>
      </c>
      <c r="W179" s="36">
        <v>0</v>
      </c>
      <c r="X179" s="36">
        <f t="shared" si="1111"/>
        <v>0</v>
      </c>
      <c r="Y179" s="36">
        <v>0</v>
      </c>
      <c r="Z179" s="36">
        <f t="shared" si="1112"/>
        <v>0</v>
      </c>
      <c r="AA179" s="36">
        <v>0</v>
      </c>
      <c r="AB179" s="36">
        <f t="shared" si="1113"/>
        <v>0</v>
      </c>
      <c r="AC179" s="36">
        <v>0</v>
      </c>
      <c r="AD179" s="36">
        <f t="shared" si="1114"/>
        <v>0</v>
      </c>
      <c r="AE179" s="36">
        <v>0</v>
      </c>
      <c r="AF179" s="36">
        <f t="shared" si="1115"/>
        <v>0</v>
      </c>
      <c r="AG179" s="36">
        <v>0</v>
      </c>
      <c r="AH179" s="36">
        <f t="shared" si="1116"/>
        <v>0</v>
      </c>
      <c r="AI179" s="36"/>
      <c r="AJ179" s="36">
        <f t="shared" si="1117"/>
        <v>0</v>
      </c>
      <c r="AK179" s="56">
        <v>0</v>
      </c>
      <c r="AL179" s="36">
        <f t="shared" si="1118"/>
        <v>0</v>
      </c>
      <c r="AM179" s="40">
        <v>0</v>
      </c>
      <c r="AN179" s="36">
        <f t="shared" si="785"/>
        <v>0</v>
      </c>
      <c r="AO179" s="36">
        <v>0</v>
      </c>
      <c r="AP179" s="36">
        <f t="shared" si="786"/>
        <v>0</v>
      </c>
      <c r="AQ179" s="36"/>
      <c r="AR179" s="36">
        <f t="shared" si="787"/>
        <v>0</v>
      </c>
      <c r="AS179" s="36"/>
      <c r="AT179" s="36">
        <f t="shared" si="788"/>
        <v>0</v>
      </c>
      <c r="AU179" s="36"/>
      <c r="AV179" s="36">
        <f t="shared" si="1119"/>
        <v>0</v>
      </c>
      <c r="AW179" s="36"/>
      <c r="AX179" s="36">
        <f t="shared" si="1120"/>
        <v>0</v>
      </c>
      <c r="AY179" s="36">
        <v>0</v>
      </c>
      <c r="AZ179" s="36">
        <f t="shared" si="791"/>
        <v>0</v>
      </c>
      <c r="BA179" s="36">
        <v>0</v>
      </c>
      <c r="BB179" s="36">
        <f t="shared" si="1121"/>
        <v>0</v>
      </c>
      <c r="BC179" s="36">
        <v>0</v>
      </c>
      <c r="BD179" s="36">
        <f t="shared" si="1122"/>
        <v>0</v>
      </c>
      <c r="BE179" s="36">
        <v>0</v>
      </c>
      <c r="BF179" s="36">
        <f t="shared" si="1123"/>
        <v>0</v>
      </c>
      <c r="BG179" s="36">
        <v>0</v>
      </c>
      <c r="BH179" s="36">
        <f t="shared" si="795"/>
        <v>0</v>
      </c>
      <c r="BI179" s="36">
        <v>0</v>
      </c>
      <c r="BJ179" s="36">
        <f t="shared" si="1124"/>
        <v>0</v>
      </c>
      <c r="BK179" s="36">
        <v>0</v>
      </c>
      <c r="BL179" s="36">
        <f t="shared" si="1125"/>
        <v>0</v>
      </c>
      <c r="BM179" s="46">
        <v>0</v>
      </c>
      <c r="BN179" s="36">
        <f t="shared" si="798"/>
        <v>0</v>
      </c>
      <c r="BO179" s="36">
        <v>0</v>
      </c>
      <c r="BP179" s="36">
        <f t="shared" si="799"/>
        <v>0</v>
      </c>
      <c r="BQ179" s="36">
        <v>0</v>
      </c>
      <c r="BR179" s="36">
        <f t="shared" si="1126"/>
        <v>0</v>
      </c>
      <c r="BS179" s="36">
        <v>0</v>
      </c>
      <c r="BT179" s="36">
        <f t="shared" si="1127"/>
        <v>0</v>
      </c>
      <c r="BU179" s="36">
        <v>0</v>
      </c>
      <c r="BV179" s="36">
        <f t="shared" si="802"/>
        <v>0</v>
      </c>
      <c r="BW179" s="36"/>
      <c r="BX179" s="36">
        <f t="shared" si="803"/>
        <v>0</v>
      </c>
      <c r="BY179" s="36">
        <v>0</v>
      </c>
      <c r="BZ179" s="36">
        <f t="shared" si="1128"/>
        <v>0</v>
      </c>
      <c r="CA179" s="36">
        <v>0</v>
      </c>
      <c r="CB179" s="36">
        <f t="shared" si="805"/>
        <v>0</v>
      </c>
      <c r="CC179" s="36">
        <v>0</v>
      </c>
      <c r="CD179" s="36">
        <f t="shared" si="1129"/>
        <v>0</v>
      </c>
      <c r="CE179" s="36"/>
      <c r="CF179" s="36">
        <f t="shared" si="1130"/>
        <v>0</v>
      </c>
      <c r="CG179" s="36"/>
      <c r="CH179" s="36">
        <f t="shared" si="1131"/>
        <v>0</v>
      </c>
      <c r="CI179" s="36"/>
      <c r="CJ179" s="36">
        <f t="shared" si="1132"/>
        <v>0</v>
      </c>
      <c r="CK179" s="36"/>
      <c r="CL179" s="36">
        <f t="shared" si="810"/>
        <v>0</v>
      </c>
      <c r="CM179" s="36"/>
      <c r="CN179" s="36">
        <f t="shared" si="810"/>
        <v>0</v>
      </c>
      <c r="CO179" s="41"/>
      <c r="CP179" s="36">
        <f t="shared" si="1133"/>
        <v>0</v>
      </c>
      <c r="CQ179" s="36"/>
      <c r="CR179" s="36">
        <f t="shared" si="1101"/>
        <v>0</v>
      </c>
      <c r="CS179" s="36"/>
      <c r="CT179" s="36">
        <f t="shared" si="1102"/>
        <v>0</v>
      </c>
      <c r="CU179" s="36"/>
      <c r="CV179" s="36">
        <f t="shared" si="1103"/>
        <v>0</v>
      </c>
      <c r="CW179" s="36"/>
      <c r="CX179" s="36">
        <f t="shared" si="1104"/>
        <v>0</v>
      </c>
      <c r="CY179" s="36"/>
      <c r="CZ179" s="36">
        <f t="shared" si="1105"/>
        <v>0</v>
      </c>
      <c r="DA179" s="36"/>
      <c r="DB179" s="36">
        <f t="shared" si="1134"/>
        <v>0</v>
      </c>
      <c r="DC179" s="36"/>
      <c r="DD179" s="36">
        <f t="shared" si="1135"/>
        <v>0</v>
      </c>
      <c r="DE179" s="36"/>
      <c r="DF179" s="36">
        <f t="shared" si="1106"/>
        <v>0</v>
      </c>
      <c r="DG179" s="36"/>
      <c r="DH179" s="36">
        <f t="shared" si="1107"/>
        <v>0</v>
      </c>
      <c r="DI179" s="36"/>
      <c r="DJ179" s="36">
        <f t="shared" si="821"/>
        <v>0</v>
      </c>
      <c r="DK179" s="36"/>
      <c r="DL179" s="36">
        <f t="shared" si="1019"/>
        <v>0</v>
      </c>
      <c r="DM179" s="36"/>
      <c r="DN179" s="36">
        <f t="shared" si="981"/>
        <v>0</v>
      </c>
      <c r="DO179" s="36">
        <f t="shared" si="1025"/>
        <v>381</v>
      </c>
      <c r="DP179" s="36">
        <f t="shared" si="1025"/>
        <v>23632225.038922504</v>
      </c>
      <c r="DQ179" s="47">
        <f t="shared" si="1026"/>
        <v>381</v>
      </c>
      <c r="DR179" s="80">
        <f t="shared" si="983"/>
        <v>1</v>
      </c>
    </row>
    <row r="180" spans="1:122" ht="15.75" customHeight="1" x14ac:dyDescent="0.25">
      <c r="A180" s="43"/>
      <c r="B180" s="44">
        <v>149</v>
      </c>
      <c r="C180" s="31" t="s">
        <v>305</v>
      </c>
      <c r="D180" s="32">
        <f t="shared" si="1021"/>
        <v>19063</v>
      </c>
      <c r="E180" s="33">
        <v>18530</v>
      </c>
      <c r="F180" s="45">
        <v>3.53</v>
      </c>
      <c r="G180" s="35">
        <v>1</v>
      </c>
      <c r="H180" s="35">
        <v>1</v>
      </c>
      <c r="I180" s="32">
        <v>1.4</v>
      </c>
      <c r="J180" s="32">
        <v>1.68</v>
      </c>
      <c r="K180" s="32">
        <v>2.23</v>
      </c>
      <c r="L180" s="32">
        <v>2.57</v>
      </c>
      <c r="M180" s="36">
        <v>0</v>
      </c>
      <c r="N180" s="36">
        <f t="shared" ref="N180:P190" si="1136">(M180/12*5*$D180*$F180*$G180*$I180*N$11)+(M180/12*7*$E180*$F180*$H180*$I180*N$12)</f>
        <v>0</v>
      </c>
      <c r="O180" s="36">
        <v>0</v>
      </c>
      <c r="P180" s="36">
        <f t="shared" si="1136"/>
        <v>0</v>
      </c>
      <c r="Q180" s="36">
        <v>0</v>
      </c>
      <c r="R180" s="36">
        <f t="shared" si="1108"/>
        <v>0</v>
      </c>
      <c r="S180" s="36"/>
      <c r="T180" s="36">
        <f t="shared" si="1109"/>
        <v>0</v>
      </c>
      <c r="U180" s="36">
        <v>444</v>
      </c>
      <c r="V180" s="36">
        <f t="shared" si="1110"/>
        <v>43989096.267269999</v>
      </c>
      <c r="W180" s="36">
        <v>0</v>
      </c>
      <c r="X180" s="36">
        <f t="shared" si="1111"/>
        <v>0</v>
      </c>
      <c r="Y180" s="36">
        <v>0</v>
      </c>
      <c r="Z180" s="36">
        <f t="shared" si="1112"/>
        <v>0</v>
      </c>
      <c r="AA180" s="36">
        <v>0</v>
      </c>
      <c r="AB180" s="36">
        <f t="shared" si="1113"/>
        <v>0</v>
      </c>
      <c r="AC180" s="36">
        <v>0</v>
      </c>
      <c r="AD180" s="36">
        <f t="shared" si="1114"/>
        <v>0</v>
      </c>
      <c r="AE180" s="36">
        <v>0</v>
      </c>
      <c r="AF180" s="36">
        <f t="shared" si="1115"/>
        <v>0</v>
      </c>
      <c r="AG180" s="36">
        <v>0</v>
      </c>
      <c r="AH180" s="36">
        <f t="shared" si="1116"/>
        <v>0</v>
      </c>
      <c r="AI180" s="36"/>
      <c r="AJ180" s="36">
        <f t="shared" si="1117"/>
        <v>0</v>
      </c>
      <c r="AK180" s="56">
        <v>0</v>
      </c>
      <c r="AL180" s="36">
        <f t="shared" si="1118"/>
        <v>0</v>
      </c>
      <c r="AM180" s="40">
        <v>0</v>
      </c>
      <c r="AN180" s="36">
        <f t="shared" si="785"/>
        <v>0</v>
      </c>
      <c r="AO180" s="36">
        <v>0</v>
      </c>
      <c r="AP180" s="36">
        <f t="shared" si="786"/>
        <v>0</v>
      </c>
      <c r="AQ180" s="36"/>
      <c r="AR180" s="36">
        <f t="shared" si="787"/>
        <v>0</v>
      </c>
      <c r="AS180" s="36"/>
      <c r="AT180" s="36">
        <f t="shared" si="788"/>
        <v>0</v>
      </c>
      <c r="AU180" s="36"/>
      <c r="AV180" s="36">
        <f t="shared" si="1119"/>
        <v>0</v>
      </c>
      <c r="AW180" s="36"/>
      <c r="AX180" s="36">
        <f t="shared" si="1120"/>
        <v>0</v>
      </c>
      <c r="AY180" s="36">
        <v>0</v>
      </c>
      <c r="AZ180" s="36">
        <f t="shared" si="791"/>
        <v>0</v>
      </c>
      <c r="BA180" s="36">
        <v>0</v>
      </c>
      <c r="BB180" s="36">
        <f t="shared" si="1121"/>
        <v>0</v>
      </c>
      <c r="BC180" s="36">
        <v>0</v>
      </c>
      <c r="BD180" s="36">
        <f t="shared" si="1122"/>
        <v>0</v>
      </c>
      <c r="BE180" s="36">
        <v>0</v>
      </c>
      <c r="BF180" s="36">
        <f t="shared" si="1123"/>
        <v>0</v>
      </c>
      <c r="BG180" s="36">
        <v>0</v>
      </c>
      <c r="BH180" s="36">
        <f t="shared" si="795"/>
        <v>0</v>
      </c>
      <c r="BI180" s="36">
        <v>0</v>
      </c>
      <c r="BJ180" s="36">
        <f t="shared" si="1124"/>
        <v>0</v>
      </c>
      <c r="BK180" s="36">
        <v>0</v>
      </c>
      <c r="BL180" s="36">
        <f t="shared" si="1125"/>
        <v>0</v>
      </c>
      <c r="BM180" s="46">
        <v>0</v>
      </c>
      <c r="BN180" s="36">
        <f t="shared" si="798"/>
        <v>0</v>
      </c>
      <c r="BO180" s="36">
        <v>0</v>
      </c>
      <c r="BP180" s="36">
        <f t="shared" si="799"/>
        <v>0</v>
      </c>
      <c r="BQ180" s="36">
        <v>0</v>
      </c>
      <c r="BR180" s="36">
        <f t="shared" si="1126"/>
        <v>0</v>
      </c>
      <c r="BS180" s="36">
        <v>0</v>
      </c>
      <c r="BT180" s="36">
        <f t="shared" si="1127"/>
        <v>0</v>
      </c>
      <c r="BU180" s="36">
        <v>0</v>
      </c>
      <c r="BV180" s="36">
        <f t="shared" si="802"/>
        <v>0</v>
      </c>
      <c r="BW180" s="36"/>
      <c r="BX180" s="36">
        <f t="shared" si="803"/>
        <v>0</v>
      </c>
      <c r="BY180" s="36">
        <v>0</v>
      </c>
      <c r="BZ180" s="36">
        <f t="shared" si="1128"/>
        <v>0</v>
      </c>
      <c r="CA180" s="36">
        <v>0</v>
      </c>
      <c r="CB180" s="36">
        <f t="shared" si="805"/>
        <v>0</v>
      </c>
      <c r="CC180" s="36">
        <v>0</v>
      </c>
      <c r="CD180" s="36">
        <f t="shared" si="1129"/>
        <v>0</v>
      </c>
      <c r="CE180" s="36"/>
      <c r="CF180" s="36">
        <f t="shared" si="1130"/>
        <v>0</v>
      </c>
      <c r="CG180" s="36"/>
      <c r="CH180" s="36">
        <f t="shared" si="1131"/>
        <v>0</v>
      </c>
      <c r="CI180" s="36"/>
      <c r="CJ180" s="36">
        <f t="shared" si="1132"/>
        <v>0</v>
      </c>
      <c r="CK180" s="36"/>
      <c r="CL180" s="36">
        <f t="shared" si="810"/>
        <v>0</v>
      </c>
      <c r="CM180" s="36"/>
      <c r="CN180" s="36">
        <f t="shared" si="810"/>
        <v>0</v>
      </c>
      <c r="CO180" s="41"/>
      <c r="CP180" s="36">
        <f t="shared" si="1133"/>
        <v>0</v>
      </c>
      <c r="CQ180" s="36"/>
      <c r="CR180" s="36">
        <f t="shared" si="1101"/>
        <v>0</v>
      </c>
      <c r="CS180" s="36"/>
      <c r="CT180" s="36">
        <f t="shared" si="1102"/>
        <v>0</v>
      </c>
      <c r="CU180" s="36"/>
      <c r="CV180" s="36">
        <f t="shared" si="1103"/>
        <v>0</v>
      </c>
      <c r="CW180" s="36"/>
      <c r="CX180" s="36">
        <f t="shared" si="1104"/>
        <v>0</v>
      </c>
      <c r="CY180" s="36"/>
      <c r="CZ180" s="36">
        <f t="shared" si="1105"/>
        <v>0</v>
      </c>
      <c r="DA180" s="36"/>
      <c r="DB180" s="36">
        <f t="shared" si="1134"/>
        <v>0</v>
      </c>
      <c r="DC180" s="36"/>
      <c r="DD180" s="36">
        <f t="shared" si="1135"/>
        <v>0</v>
      </c>
      <c r="DE180" s="36"/>
      <c r="DF180" s="36">
        <f t="shared" si="1106"/>
        <v>0</v>
      </c>
      <c r="DG180" s="36"/>
      <c r="DH180" s="36">
        <f t="shared" si="1107"/>
        <v>0</v>
      </c>
      <c r="DI180" s="36"/>
      <c r="DJ180" s="36">
        <f t="shared" si="821"/>
        <v>0</v>
      </c>
      <c r="DK180" s="36"/>
      <c r="DL180" s="36">
        <f t="shared" si="1019"/>
        <v>0</v>
      </c>
      <c r="DM180" s="36"/>
      <c r="DN180" s="36">
        <f t="shared" si="981"/>
        <v>0</v>
      </c>
      <c r="DO180" s="36">
        <f t="shared" si="1025"/>
        <v>444</v>
      </c>
      <c r="DP180" s="36">
        <f t="shared" si="1025"/>
        <v>43989096.267269999</v>
      </c>
      <c r="DQ180" s="47">
        <f t="shared" si="1026"/>
        <v>444</v>
      </c>
      <c r="DR180" s="80">
        <f t="shared" si="983"/>
        <v>1</v>
      </c>
    </row>
    <row r="181" spans="1:122" ht="15.75" customHeight="1" x14ac:dyDescent="0.25">
      <c r="A181" s="43">
        <v>20</v>
      </c>
      <c r="B181" s="71"/>
      <c r="C181" s="67" t="s">
        <v>306</v>
      </c>
      <c r="D181" s="32">
        <f t="shared" si="1021"/>
        <v>19063</v>
      </c>
      <c r="E181" s="33">
        <v>18530</v>
      </c>
      <c r="F181" s="72">
        <v>0.87</v>
      </c>
      <c r="G181" s="35">
        <v>1</v>
      </c>
      <c r="H181" s="35">
        <v>1</v>
      </c>
      <c r="I181" s="32">
        <v>1.4</v>
      </c>
      <c r="J181" s="32">
        <v>1.68</v>
      </c>
      <c r="K181" s="32">
        <v>2.23</v>
      </c>
      <c r="L181" s="32">
        <v>2.57</v>
      </c>
      <c r="M181" s="51">
        <f t="shared" ref="M181:BX181" si="1137">SUM(M182:M191)</f>
        <v>978</v>
      </c>
      <c r="N181" s="51">
        <f t="shared" si="1137"/>
        <v>26624851.760287084</v>
      </c>
      <c r="O181" s="51">
        <f t="shared" si="1137"/>
        <v>0</v>
      </c>
      <c r="P181" s="51">
        <f t="shared" si="1137"/>
        <v>0</v>
      </c>
      <c r="Q181" s="51">
        <f t="shared" si="1137"/>
        <v>0</v>
      </c>
      <c r="R181" s="51">
        <f t="shared" si="1137"/>
        <v>0</v>
      </c>
      <c r="S181" s="51">
        <f t="shared" si="1137"/>
        <v>0</v>
      </c>
      <c r="T181" s="51">
        <f t="shared" si="1137"/>
        <v>0</v>
      </c>
      <c r="U181" s="51">
        <f t="shared" si="1137"/>
        <v>0</v>
      </c>
      <c r="V181" s="51">
        <f t="shared" si="1137"/>
        <v>0</v>
      </c>
      <c r="W181" s="51">
        <f t="shared" si="1137"/>
        <v>2</v>
      </c>
      <c r="X181" s="51">
        <f t="shared" si="1137"/>
        <v>54005.9905</v>
      </c>
      <c r="Y181" s="51">
        <f t="shared" si="1137"/>
        <v>0</v>
      </c>
      <c r="Z181" s="51">
        <f t="shared" si="1137"/>
        <v>0</v>
      </c>
      <c r="AA181" s="51">
        <f t="shared" si="1137"/>
        <v>141</v>
      </c>
      <c r="AB181" s="51">
        <f t="shared" si="1137"/>
        <v>22030234.588104166</v>
      </c>
      <c r="AC181" s="51">
        <f t="shared" si="1137"/>
        <v>0</v>
      </c>
      <c r="AD181" s="51">
        <f t="shared" si="1137"/>
        <v>0</v>
      </c>
      <c r="AE181" s="51">
        <f t="shared" si="1137"/>
        <v>8</v>
      </c>
      <c r="AF181" s="51">
        <f t="shared" si="1137"/>
        <v>158343.63673333332</v>
      </c>
      <c r="AG181" s="51">
        <f t="shared" si="1137"/>
        <v>5</v>
      </c>
      <c r="AH181" s="51">
        <f t="shared" si="1137"/>
        <v>88175.38850458333</v>
      </c>
      <c r="AI181" s="51">
        <f t="shared" si="1137"/>
        <v>2</v>
      </c>
      <c r="AJ181" s="51">
        <f t="shared" si="1137"/>
        <v>33709.13268333333</v>
      </c>
      <c r="AK181" s="51">
        <f t="shared" si="1137"/>
        <v>2386</v>
      </c>
      <c r="AL181" s="51">
        <f t="shared" si="1137"/>
        <v>43181257.940105841</v>
      </c>
      <c r="AM181" s="51">
        <f t="shared" si="1137"/>
        <v>3</v>
      </c>
      <c r="AN181" s="51">
        <f t="shared" si="1137"/>
        <v>68640.248544000002</v>
      </c>
      <c r="AO181" s="51">
        <f t="shared" si="1137"/>
        <v>0</v>
      </c>
      <c r="AP181" s="51">
        <f t="shared" si="1137"/>
        <v>0</v>
      </c>
      <c r="AQ181" s="51">
        <f t="shared" si="1137"/>
        <v>50</v>
      </c>
      <c r="AR181" s="51">
        <f t="shared" si="1137"/>
        <v>1479223.2593908003</v>
      </c>
      <c r="AS181" s="51">
        <f t="shared" si="1137"/>
        <v>0</v>
      </c>
      <c r="AT181" s="51">
        <f t="shared" si="1137"/>
        <v>0</v>
      </c>
      <c r="AU181" s="51">
        <f t="shared" si="1137"/>
        <v>0</v>
      </c>
      <c r="AV181" s="51">
        <f t="shared" si="1137"/>
        <v>0</v>
      </c>
      <c r="AW181" s="51">
        <f t="shared" si="1137"/>
        <v>0</v>
      </c>
      <c r="AX181" s="51">
        <f t="shared" si="1137"/>
        <v>0</v>
      </c>
      <c r="AY181" s="51">
        <f t="shared" si="1137"/>
        <v>0</v>
      </c>
      <c r="AZ181" s="51">
        <f t="shared" si="1137"/>
        <v>0</v>
      </c>
      <c r="BA181" s="51">
        <f t="shared" si="1137"/>
        <v>0</v>
      </c>
      <c r="BB181" s="51">
        <f t="shared" si="1137"/>
        <v>0</v>
      </c>
      <c r="BC181" s="51">
        <f t="shared" si="1137"/>
        <v>0</v>
      </c>
      <c r="BD181" s="51">
        <f t="shared" si="1137"/>
        <v>0</v>
      </c>
      <c r="BE181" s="51">
        <f t="shared" si="1137"/>
        <v>0</v>
      </c>
      <c r="BF181" s="51">
        <f t="shared" si="1137"/>
        <v>0</v>
      </c>
      <c r="BG181" s="51">
        <f t="shared" si="1137"/>
        <v>0</v>
      </c>
      <c r="BH181" s="51">
        <f t="shared" si="1137"/>
        <v>0</v>
      </c>
      <c r="BI181" s="51">
        <f t="shared" si="1137"/>
        <v>3</v>
      </c>
      <c r="BJ181" s="51">
        <f t="shared" si="1137"/>
        <v>59781.521992499991</v>
      </c>
      <c r="BK181" s="51">
        <f t="shared" si="1137"/>
        <v>0</v>
      </c>
      <c r="BL181" s="51">
        <f t="shared" si="1137"/>
        <v>0</v>
      </c>
      <c r="BM181" s="51">
        <f t="shared" si="1137"/>
        <v>1384</v>
      </c>
      <c r="BN181" s="51">
        <f t="shared" si="1137"/>
        <v>35084542.224739</v>
      </c>
      <c r="BO181" s="51">
        <f t="shared" si="1137"/>
        <v>0</v>
      </c>
      <c r="BP181" s="51">
        <f t="shared" si="1137"/>
        <v>0</v>
      </c>
      <c r="BQ181" s="51">
        <f t="shared" si="1137"/>
        <v>0</v>
      </c>
      <c r="BR181" s="51">
        <f t="shared" si="1137"/>
        <v>0</v>
      </c>
      <c r="BS181" s="51">
        <f t="shared" si="1137"/>
        <v>8</v>
      </c>
      <c r="BT181" s="51">
        <f t="shared" si="1137"/>
        <v>83970.998550833319</v>
      </c>
      <c r="BU181" s="51">
        <f t="shared" si="1137"/>
        <v>0</v>
      </c>
      <c r="BV181" s="51">
        <f t="shared" si="1137"/>
        <v>0</v>
      </c>
      <c r="BW181" s="51">
        <f t="shared" si="1137"/>
        <v>0</v>
      </c>
      <c r="BX181" s="51">
        <f t="shared" si="1137"/>
        <v>0</v>
      </c>
      <c r="BY181" s="51">
        <f t="shared" ref="BY181:DQ181" si="1138">SUM(BY182:BY191)</f>
        <v>15</v>
      </c>
      <c r="BZ181" s="51">
        <f t="shared" si="1138"/>
        <v>315940.72562499996</v>
      </c>
      <c r="CA181" s="51">
        <f t="shared" si="1138"/>
        <v>0</v>
      </c>
      <c r="CB181" s="51">
        <f t="shared" si="1138"/>
        <v>0</v>
      </c>
      <c r="CC181" s="51">
        <f t="shared" si="1138"/>
        <v>0</v>
      </c>
      <c r="CD181" s="51">
        <f t="shared" si="1138"/>
        <v>0</v>
      </c>
      <c r="CE181" s="51">
        <f t="shared" si="1138"/>
        <v>2</v>
      </c>
      <c r="CF181" s="51">
        <f t="shared" si="1138"/>
        <v>28108.472816666661</v>
      </c>
      <c r="CG181" s="51">
        <f t="shared" si="1138"/>
        <v>0</v>
      </c>
      <c r="CH181" s="51">
        <f t="shared" si="1138"/>
        <v>0</v>
      </c>
      <c r="CI181" s="51">
        <f t="shared" si="1138"/>
        <v>23</v>
      </c>
      <c r="CJ181" s="51">
        <f t="shared" si="1138"/>
        <v>322211.32312249998</v>
      </c>
      <c r="CK181" s="51">
        <f t="shared" si="1138"/>
        <v>176</v>
      </c>
      <c r="CL181" s="51">
        <f t="shared" si="1138"/>
        <v>3686845.6327622505</v>
      </c>
      <c r="CM181" s="51">
        <f t="shared" si="1138"/>
        <v>19</v>
      </c>
      <c r="CN181" s="51">
        <f t="shared" si="1138"/>
        <v>449199.86663264997</v>
      </c>
      <c r="CO181" s="59">
        <f t="shared" si="1138"/>
        <v>15</v>
      </c>
      <c r="CP181" s="51">
        <f t="shared" si="1138"/>
        <v>262067.08365833329</v>
      </c>
      <c r="CQ181" s="51">
        <f t="shared" si="1138"/>
        <v>46</v>
      </c>
      <c r="CR181" s="51">
        <f t="shared" si="1138"/>
        <v>819099.08553199982</v>
      </c>
      <c r="CS181" s="51">
        <f t="shared" si="1138"/>
        <v>7</v>
      </c>
      <c r="CT181" s="51">
        <f t="shared" si="1138"/>
        <v>102676.910546</v>
      </c>
      <c r="CU181" s="51">
        <f t="shared" si="1138"/>
        <v>3</v>
      </c>
      <c r="CV181" s="51">
        <f t="shared" si="1138"/>
        <v>71202.053538000007</v>
      </c>
      <c r="CW181" s="51">
        <f t="shared" si="1138"/>
        <v>13</v>
      </c>
      <c r="CX181" s="51">
        <f t="shared" si="1138"/>
        <v>288879.87369149999</v>
      </c>
      <c r="CY181" s="51">
        <f t="shared" si="1138"/>
        <v>8</v>
      </c>
      <c r="CZ181" s="51">
        <f t="shared" si="1138"/>
        <v>183818.65221929998</v>
      </c>
      <c r="DA181" s="51">
        <f t="shared" si="1138"/>
        <v>45</v>
      </c>
      <c r="DB181" s="51">
        <f t="shared" si="1138"/>
        <v>730168.47945999983</v>
      </c>
      <c r="DC181" s="51">
        <f t="shared" si="1138"/>
        <v>56</v>
      </c>
      <c r="DD181" s="51">
        <f t="shared" si="1138"/>
        <v>829496.65052566654</v>
      </c>
      <c r="DE181" s="51">
        <f t="shared" si="1138"/>
        <v>2</v>
      </c>
      <c r="DF181" s="51">
        <f t="shared" si="1138"/>
        <v>51808.318169999999</v>
      </c>
      <c r="DG181" s="51">
        <f t="shared" si="1138"/>
        <v>14</v>
      </c>
      <c r="DH181" s="51">
        <f t="shared" si="1138"/>
        <v>300345.70187999995</v>
      </c>
      <c r="DI181" s="51">
        <f t="shared" si="1138"/>
        <v>6</v>
      </c>
      <c r="DJ181" s="51">
        <f t="shared" si="1138"/>
        <v>225087.66746249999</v>
      </c>
      <c r="DK181" s="51">
        <f t="shared" si="1138"/>
        <v>7</v>
      </c>
      <c r="DL181" s="51">
        <f t="shared" si="1138"/>
        <v>256431.32496333326</v>
      </c>
      <c r="DM181" s="51">
        <f t="shared" si="1138"/>
        <v>0</v>
      </c>
      <c r="DN181" s="51">
        <f t="shared" si="1138"/>
        <v>0</v>
      </c>
      <c r="DO181" s="51">
        <f t="shared" si="1138"/>
        <v>5427</v>
      </c>
      <c r="DP181" s="51">
        <f t="shared" si="1138"/>
        <v>137870124.51274118</v>
      </c>
      <c r="DQ181" s="51">
        <f t="shared" si="1138"/>
        <v>4757</v>
      </c>
      <c r="DR181" s="70">
        <f t="shared" ref="DR181" si="1139">SUM(DQ181/DO181)</f>
        <v>0.87654320987654322</v>
      </c>
    </row>
    <row r="182" spans="1:122" ht="45" customHeight="1" x14ac:dyDescent="0.25">
      <c r="A182" s="43"/>
      <c r="B182" s="44">
        <v>150</v>
      </c>
      <c r="C182" s="31" t="s">
        <v>307</v>
      </c>
      <c r="D182" s="32">
        <f t="shared" si="1021"/>
        <v>19063</v>
      </c>
      <c r="E182" s="33">
        <v>18530</v>
      </c>
      <c r="F182" s="45">
        <v>0.66</v>
      </c>
      <c r="G182" s="35">
        <v>1</v>
      </c>
      <c r="H182" s="55">
        <v>1</v>
      </c>
      <c r="I182" s="32">
        <v>1.4</v>
      </c>
      <c r="J182" s="32">
        <v>1.68</v>
      </c>
      <c r="K182" s="32">
        <v>2.23</v>
      </c>
      <c r="L182" s="32">
        <v>2.57</v>
      </c>
      <c r="M182" s="36">
        <v>8</v>
      </c>
      <c r="N182" s="36">
        <f t="shared" si="1136"/>
        <v>147192.6764</v>
      </c>
      <c r="O182" s="36">
        <v>0</v>
      </c>
      <c r="P182" s="36">
        <f t="shared" si="1136"/>
        <v>0</v>
      </c>
      <c r="Q182" s="36">
        <v>0</v>
      </c>
      <c r="R182" s="36">
        <f t="shared" ref="R182:R185" si="1140">(Q182/12*5*$D182*$F182*$G182*$I182*R$11)+(Q182/12*7*$E182*$F182*$H182*$I182*R$12)</f>
        <v>0</v>
      </c>
      <c r="S182" s="36"/>
      <c r="T182" s="36">
        <f t="shared" ref="T182:T185" si="1141">(S182/12*5*$D182*$F182*$G182*$I182*T$11)+(S182/12*7*$E182*$F182*$H182*$I182*T$12)</f>
        <v>0</v>
      </c>
      <c r="U182" s="36">
        <v>0</v>
      </c>
      <c r="V182" s="36">
        <f t="shared" ref="V182:V185" si="1142">(U182/12*5*$D182*$F182*$G182*$I182*V$11)+(U182/12*7*$E182*$F182*$H182*$I182*V$12)</f>
        <v>0</v>
      </c>
      <c r="W182" s="36">
        <v>0</v>
      </c>
      <c r="X182" s="36">
        <f t="shared" ref="X182:X185" si="1143">(W182/12*5*$D182*$F182*$G182*$I182*X$11)+(W182/12*7*$E182*$F182*$H182*$I182*X$12)</f>
        <v>0</v>
      </c>
      <c r="Y182" s="36">
        <v>0</v>
      </c>
      <c r="Z182" s="36">
        <f t="shared" ref="Z182:Z185" si="1144">(Y182/12*5*$D182*$F182*$G182*$I182*Z$11)+(Y182/12*7*$E182*$F182*$H182*$I182*Z$12)</f>
        <v>0</v>
      </c>
      <c r="AA182" s="36"/>
      <c r="AB182" s="36">
        <f t="shared" ref="AB182:AB185" si="1145">(AA182/12*5*$D182*$F182*$G182*$I182*AB$11)+(AA182/12*7*$E182*$F182*$H182*$I182*AB$12)</f>
        <v>0</v>
      </c>
      <c r="AC182" s="36">
        <v>0</v>
      </c>
      <c r="AD182" s="36">
        <f t="shared" ref="AD182:AD185" si="1146">(AC182/12*5*$D182*$F182*$G182*$I182*AD$11)+(AC182/12*7*$E182*$F182*$H182*$I182*AD$12)</f>
        <v>0</v>
      </c>
      <c r="AE182" s="36">
        <v>0</v>
      </c>
      <c r="AF182" s="36">
        <f t="shared" ref="AF182:AF185" si="1147">(AE182/12*5*$D182*$F182*$G182*$I182*AF$11)+(AE182/12*7*$E182*$F182*$H182*$I182*AF$12)</f>
        <v>0</v>
      </c>
      <c r="AG182" s="36"/>
      <c r="AH182" s="36">
        <f t="shared" ref="AH182:AH185" si="1148">(AG182/12*5*$D182*$F182*$G182*$I182*AH$11)+(AG182/12*7*$E182*$F182*$H182*$I182*AH$12)</f>
        <v>0</v>
      </c>
      <c r="AI182" s="36"/>
      <c r="AJ182" s="36">
        <f t="shared" ref="AJ182:AJ185" si="1149">(AI182/12*5*$D182*$F182*$G182*$I182*AJ$11)+(AI182/12*7*$E182*$F182*$H182*$I182*AJ$12)</f>
        <v>0</v>
      </c>
      <c r="AK182" s="56">
        <v>6</v>
      </c>
      <c r="AL182" s="36">
        <f t="shared" ref="AL182:AL185" si="1150">(AK182/12*5*$D182*$F182*$G182*$I182*AL$11)+(AK182/12*7*$E182*$F182*$H182*$I182*AL$12)</f>
        <v>109733.97435</v>
      </c>
      <c r="AM182" s="40">
        <v>0</v>
      </c>
      <c r="AN182" s="36">
        <f t="shared" si="785"/>
        <v>0</v>
      </c>
      <c r="AO182" s="36">
        <v>0</v>
      </c>
      <c r="AP182" s="36">
        <f t="shared" si="786"/>
        <v>0</v>
      </c>
      <c r="AQ182" s="36">
        <v>2</v>
      </c>
      <c r="AR182" s="36">
        <f t="shared" si="787"/>
        <v>42537.618816000002</v>
      </c>
      <c r="AS182" s="36">
        <v>0</v>
      </c>
      <c r="AT182" s="36">
        <f t="shared" si="788"/>
        <v>0</v>
      </c>
      <c r="AU182" s="36"/>
      <c r="AV182" s="36">
        <f t="shared" ref="AV182:AV185" si="1151">(AU182/12*5*$D182*$F182*$G182*$I182*AV$11)+(AU182/12*7*$E182*$F182*$H182*$I182*AV$12)</f>
        <v>0</v>
      </c>
      <c r="AW182" s="36"/>
      <c r="AX182" s="36">
        <f t="shared" ref="AX182:AX185" si="1152">(AW182/12*5*$D182*$F182*$G182*$I182*AX$11)+(AW182/12*7*$E182*$F182*$H182*$I182*AX$12)</f>
        <v>0</v>
      </c>
      <c r="AY182" s="36">
        <v>0</v>
      </c>
      <c r="AZ182" s="36">
        <f t="shared" si="791"/>
        <v>0</v>
      </c>
      <c r="BA182" s="36">
        <v>0</v>
      </c>
      <c r="BB182" s="36">
        <f t="shared" ref="BB182:BB185" si="1153">(BA182/12*5*$D182*$F182*$G182*$I182*BB$11)+(BA182/12*7*$E182*$F182*$H182*$I182*BB$12)</f>
        <v>0</v>
      </c>
      <c r="BC182" s="36">
        <v>0</v>
      </c>
      <c r="BD182" s="36">
        <f t="shared" ref="BD182:BD185" si="1154">(BC182/12*5*$D182*$F182*$G182*$I182*BD$11)+(BC182/12*7*$E182*$F182*$H182*$I182*BD$12)</f>
        <v>0</v>
      </c>
      <c r="BE182" s="36">
        <v>0</v>
      </c>
      <c r="BF182" s="36">
        <f t="shared" ref="BF182:BF185" si="1155">(BE182/12*5*$D182*$F182*$G182*$I182*BF$11)+(BE182/12*7*$E182*$F182*$H182*$I182*BF$12)</f>
        <v>0</v>
      </c>
      <c r="BG182" s="36">
        <v>0</v>
      </c>
      <c r="BH182" s="36">
        <f t="shared" si="795"/>
        <v>0</v>
      </c>
      <c r="BI182" s="36">
        <v>0</v>
      </c>
      <c r="BJ182" s="36">
        <f t="shared" ref="BJ182:BJ190" si="1156">(BI182/12*5*$D182*$F182*$G182*$I182*BJ$11)+(BI182/12*7*$E182*$F182*$H182*$I182*BJ$12)</f>
        <v>0</v>
      </c>
      <c r="BK182" s="36"/>
      <c r="BL182" s="36">
        <f t="shared" ref="BL182:BL190" si="1157">(BK182/12*5*$D182*$F182*$G182*$I182*BL$11)+(BK182/12*7*$E182*$F182*$H182*$I182*BL$12)</f>
        <v>0</v>
      </c>
      <c r="BM182" s="46">
        <v>8</v>
      </c>
      <c r="BN182" s="36">
        <f t="shared" si="798"/>
        <v>151368.01679999998</v>
      </c>
      <c r="BO182" s="36">
        <v>0</v>
      </c>
      <c r="BP182" s="36">
        <f t="shared" si="799"/>
        <v>0</v>
      </c>
      <c r="BQ182" s="36">
        <v>0</v>
      </c>
      <c r="BR182" s="36">
        <f t="shared" ref="BR182:BR190" si="1158">(BQ182/12*5*$D182*$F182*$G182*$I182*BR$11)+(BQ182/12*7*$E182*$F182*$H182*$I182*BR$12)</f>
        <v>0</v>
      </c>
      <c r="BS182" s="36"/>
      <c r="BT182" s="36">
        <f t="shared" ref="BT182:BT190" si="1159">(BS182/12*5*$D182*$F182*$G182*$I182*BT$11)+(BS182/12*7*$E182*$F182*$H182*$I182*BT$12)</f>
        <v>0</v>
      </c>
      <c r="BU182" s="36">
        <v>0</v>
      </c>
      <c r="BV182" s="36">
        <f t="shared" si="802"/>
        <v>0</v>
      </c>
      <c r="BW182" s="36"/>
      <c r="BX182" s="36">
        <f t="shared" si="803"/>
        <v>0</v>
      </c>
      <c r="BY182" s="36">
        <v>0</v>
      </c>
      <c r="BZ182" s="36">
        <f t="shared" ref="BZ182:BZ190" si="1160">(BY182/12*5*$D182*$F182*$G182*$I182*BZ$11)+(BY182/12*7*$E182*$F182*$H182*$I182*BZ$12)</f>
        <v>0</v>
      </c>
      <c r="CA182" s="36">
        <v>0</v>
      </c>
      <c r="CB182" s="36">
        <f t="shared" si="805"/>
        <v>0</v>
      </c>
      <c r="CC182" s="36">
        <v>0</v>
      </c>
      <c r="CD182" s="36">
        <f t="shared" ref="CD182:CD190" si="1161">(CC182/12*5*$D182*$F182*$G182*$I182*CD$11)+(CC182/12*7*$E182*$F182*$H182*$I182*CD$12)</f>
        <v>0</v>
      </c>
      <c r="CE182" s="36"/>
      <c r="CF182" s="36">
        <f t="shared" ref="CF182:CF190" si="1162">(CE182/12*5*$D182*$F182*$G182*$I182*CF$11)+(CE182/12*7*$E182*$F182*$H182*$I182*CF$12)</f>
        <v>0</v>
      </c>
      <c r="CG182" s="36"/>
      <c r="CH182" s="36">
        <f t="shared" ref="CH182:CH190" si="1163">(CG182/12*5*$D182*$F182*$G182*$I182*CH$11)+(CG182/12*7*$E182*$F182*$H182*$I182*CH$12)</f>
        <v>0</v>
      </c>
      <c r="CI182" s="36">
        <v>8</v>
      </c>
      <c r="CJ182" s="36">
        <f t="shared" ref="CJ182:CJ190" si="1164">(CI182/12*5*$D182*$F182*$G182*$I182*CJ$11)+(CI182/12*7*$E182*$F182*$H182*$I182*CJ$12)</f>
        <v>137922.32299999997</v>
      </c>
      <c r="CK182" s="36"/>
      <c r="CL182" s="36">
        <f t="shared" si="810"/>
        <v>0</v>
      </c>
      <c r="CM182" s="36"/>
      <c r="CN182" s="36">
        <f t="shared" si="810"/>
        <v>0</v>
      </c>
      <c r="CO182" s="41"/>
      <c r="CP182" s="36">
        <f t="shared" ref="CP182:CP190" si="1165">(CO182/12*5*$D182*$F182*$G182*$I182*CP$11)+(CO182/12*7*$E182*$F182*$H182*$I182*CP$12)</f>
        <v>0</v>
      </c>
      <c r="CQ182" s="36"/>
      <c r="CR182" s="36">
        <f t="shared" ref="CR182:CR185" si="1166">(CQ182/12*5*$D182*$F182*$G182*$J182*CR$11)+(CQ182/12*7*$E182*$F182*$H182*$J182*CR$12)</f>
        <v>0</v>
      </c>
      <c r="CS182" s="36"/>
      <c r="CT182" s="36">
        <f t="shared" ref="CT182:CT185" si="1167">(CS182/12*5*$D182*$F182*$G182*$J182*CT$11)+(CS182/12*7*$E182*$F182*$H182*$J182*CT$12)</f>
        <v>0</v>
      </c>
      <c r="CU182" s="36">
        <v>3</v>
      </c>
      <c r="CV182" s="36">
        <f t="shared" ref="CV182:CV185" si="1168">(CU182/12*5*$D182*$F182*$G182*$J182*CV$11)+(CU182/12*7*$E182*$F182*$H182*$J182*CV$12)</f>
        <v>71202.053538000007</v>
      </c>
      <c r="CW182" s="36"/>
      <c r="CX182" s="36">
        <f t="shared" ref="CX182:CX185" si="1169">(CW182/12*5*$D182*$F182*$G182*$J182*CX$11)+(CW182/12*7*$E182*$F182*$H182*$J182*CX$12)</f>
        <v>0</v>
      </c>
      <c r="CY182" s="36"/>
      <c r="CZ182" s="36">
        <f t="shared" ref="CZ182:CZ185" si="1170">(CY182/12*5*$D182*$F182*$G182*$J182*CZ$11)+(CY182/12*7*$E182*$F182*$H182*$J182*CZ$12)</f>
        <v>0</v>
      </c>
      <c r="DA182" s="36"/>
      <c r="DB182" s="36">
        <f t="shared" ref="DB182:DB190" si="1171">(DA182/12*5*$D182*$F182*$G182*$I182*DB$11)+(DA182/12*7*$E182*$F182*$H182*$I182*DB$12)</f>
        <v>0</v>
      </c>
      <c r="DC182" s="36"/>
      <c r="DD182" s="36">
        <f t="shared" ref="DD182:DD190" si="1172">(DC182/12*5*$D182*$F182*$G182*$I182*DD$11)+(DC182/12*7*$E182*$F182*$H182*$I182*DD$12)</f>
        <v>0</v>
      </c>
      <c r="DE182" s="36"/>
      <c r="DF182" s="36">
        <f t="shared" ref="DF182:DF185" si="1173">(DE182/12*5*$D182*$F182*$G182*$J182*DF$11)+(DE182/12*7*$E182*$F182*$H182*$J182*DF$12)</f>
        <v>0</v>
      </c>
      <c r="DG182" s="36"/>
      <c r="DH182" s="36">
        <f t="shared" ref="DH182:DH185" si="1174">(DG182/12*5*$D182*$F182*$G182*$J182*DH$11)+(DG182/12*7*$E182*$F182*$H182*$J182*DH$12)</f>
        <v>0</v>
      </c>
      <c r="DI182" s="36"/>
      <c r="DJ182" s="36">
        <f t="shared" si="821"/>
        <v>0</v>
      </c>
      <c r="DK182" s="36"/>
      <c r="DL182" s="36">
        <f t="shared" si="1019"/>
        <v>0</v>
      </c>
      <c r="DM182" s="36"/>
      <c r="DN182" s="36">
        <f t="shared" si="981"/>
        <v>0</v>
      </c>
      <c r="DO182" s="36">
        <f t="shared" ref="DO182:DP191" si="1175">SUM(M182,O182,Q182,S182,U182,W182,Y182,AA182,AC182,AE182,AG182,AI182,AK182,AM182,AO182,AQ182,AS182,AU182,AW182,AY182,BA182,BC182,BE182,BG182,BI182,BK182,BM182,BO182,BQ182,BS182,BU182,BW182,BY182,CA182,CC182,CE182,CG182,CI182,CK182,CM182,CO182,CQ182,CS182,CU182,CW182,CY182,DA182,DC182,DE182,DG182,DI182,DK182,DM182)</f>
        <v>35</v>
      </c>
      <c r="DP182" s="36">
        <f t="shared" si="1175"/>
        <v>659956.66290399991</v>
      </c>
      <c r="DQ182" s="47">
        <f t="shared" si="1026"/>
        <v>35</v>
      </c>
      <c r="DR182" s="80">
        <f t="shared" si="983"/>
        <v>1</v>
      </c>
    </row>
    <row r="183" spans="1:122" ht="30" customHeight="1" x14ac:dyDescent="0.25">
      <c r="A183" s="43"/>
      <c r="B183" s="44">
        <v>151</v>
      </c>
      <c r="C183" s="31" t="s">
        <v>308</v>
      </c>
      <c r="D183" s="32">
        <f t="shared" si="1021"/>
        <v>19063</v>
      </c>
      <c r="E183" s="33">
        <v>18530</v>
      </c>
      <c r="F183" s="45">
        <v>0.47</v>
      </c>
      <c r="G183" s="35">
        <v>1</v>
      </c>
      <c r="H183" s="55">
        <v>1</v>
      </c>
      <c r="I183" s="32">
        <v>1.4</v>
      </c>
      <c r="J183" s="32">
        <v>1.68</v>
      </c>
      <c r="K183" s="32">
        <v>2.23</v>
      </c>
      <c r="L183" s="32">
        <v>2.57</v>
      </c>
      <c r="M183" s="36">
        <v>93</v>
      </c>
      <c r="N183" s="36">
        <f t="shared" si="1136"/>
        <v>1218521.1904249999</v>
      </c>
      <c r="O183" s="36">
        <v>0</v>
      </c>
      <c r="P183" s="36">
        <f t="shared" si="1136"/>
        <v>0</v>
      </c>
      <c r="Q183" s="36">
        <v>0</v>
      </c>
      <c r="R183" s="36">
        <f t="shared" si="1140"/>
        <v>0</v>
      </c>
      <c r="S183" s="36"/>
      <c r="T183" s="36">
        <f t="shared" si="1141"/>
        <v>0</v>
      </c>
      <c r="U183" s="36">
        <v>0</v>
      </c>
      <c r="V183" s="36">
        <f t="shared" si="1142"/>
        <v>0</v>
      </c>
      <c r="W183" s="36">
        <v>0</v>
      </c>
      <c r="X183" s="36">
        <f t="shared" si="1143"/>
        <v>0</v>
      </c>
      <c r="Y183" s="36">
        <v>0</v>
      </c>
      <c r="Z183" s="36">
        <f t="shared" si="1144"/>
        <v>0</v>
      </c>
      <c r="AA183" s="36"/>
      <c r="AB183" s="36">
        <f t="shared" si="1145"/>
        <v>0</v>
      </c>
      <c r="AC183" s="36">
        <v>0</v>
      </c>
      <c r="AD183" s="36">
        <f t="shared" si="1146"/>
        <v>0</v>
      </c>
      <c r="AE183" s="36">
        <v>0</v>
      </c>
      <c r="AF183" s="36">
        <f t="shared" si="1147"/>
        <v>0</v>
      </c>
      <c r="AG183" s="36"/>
      <c r="AH183" s="36">
        <f t="shared" si="1148"/>
        <v>0</v>
      </c>
      <c r="AI183" s="36"/>
      <c r="AJ183" s="36">
        <f t="shared" si="1149"/>
        <v>0</v>
      </c>
      <c r="AK183" s="56">
        <v>509</v>
      </c>
      <c r="AL183" s="36">
        <f t="shared" si="1150"/>
        <v>6629206.7383208331</v>
      </c>
      <c r="AM183" s="40">
        <v>0</v>
      </c>
      <c r="AN183" s="36">
        <f t="shared" si="785"/>
        <v>0</v>
      </c>
      <c r="AO183" s="36">
        <v>0</v>
      </c>
      <c r="AP183" s="36">
        <f t="shared" si="786"/>
        <v>0</v>
      </c>
      <c r="AQ183" s="36"/>
      <c r="AR183" s="36">
        <f t="shared" si="787"/>
        <v>0</v>
      </c>
      <c r="AS183" s="36">
        <v>0</v>
      </c>
      <c r="AT183" s="36">
        <f t="shared" si="788"/>
        <v>0</v>
      </c>
      <c r="AU183" s="36"/>
      <c r="AV183" s="36">
        <f t="shared" si="1151"/>
        <v>0</v>
      </c>
      <c r="AW183" s="36"/>
      <c r="AX183" s="36">
        <f t="shared" si="1152"/>
        <v>0</v>
      </c>
      <c r="AY183" s="36"/>
      <c r="AZ183" s="36">
        <f t="shared" si="791"/>
        <v>0</v>
      </c>
      <c r="BA183" s="36">
        <v>0</v>
      </c>
      <c r="BB183" s="36">
        <f t="shared" si="1153"/>
        <v>0</v>
      </c>
      <c r="BC183" s="36">
        <v>0</v>
      </c>
      <c r="BD183" s="36">
        <f t="shared" si="1154"/>
        <v>0</v>
      </c>
      <c r="BE183" s="36">
        <v>0</v>
      </c>
      <c r="BF183" s="36">
        <f t="shared" si="1155"/>
        <v>0</v>
      </c>
      <c r="BG183" s="36">
        <v>0</v>
      </c>
      <c r="BH183" s="36">
        <f t="shared" si="795"/>
        <v>0</v>
      </c>
      <c r="BI183" s="36">
        <v>0</v>
      </c>
      <c r="BJ183" s="36">
        <f t="shared" si="1156"/>
        <v>0</v>
      </c>
      <c r="BK183" s="36"/>
      <c r="BL183" s="36">
        <f t="shared" si="1157"/>
        <v>0</v>
      </c>
      <c r="BM183" s="46">
        <v>148</v>
      </c>
      <c r="BN183" s="36">
        <f t="shared" si="798"/>
        <v>1994158.9485999998</v>
      </c>
      <c r="BO183" s="36">
        <v>0</v>
      </c>
      <c r="BP183" s="36">
        <f t="shared" si="799"/>
        <v>0</v>
      </c>
      <c r="BQ183" s="36">
        <v>0</v>
      </c>
      <c r="BR183" s="36">
        <f t="shared" si="1158"/>
        <v>0</v>
      </c>
      <c r="BS183" s="36">
        <v>1</v>
      </c>
      <c r="BT183" s="36">
        <f t="shared" si="1159"/>
        <v>9303.5086083333299</v>
      </c>
      <c r="BU183" s="36">
        <v>0</v>
      </c>
      <c r="BV183" s="36">
        <f t="shared" si="802"/>
        <v>0</v>
      </c>
      <c r="BW183" s="36"/>
      <c r="BX183" s="36">
        <f t="shared" si="803"/>
        <v>0</v>
      </c>
      <c r="BY183" s="36">
        <v>0</v>
      </c>
      <c r="BZ183" s="36">
        <f t="shared" si="1160"/>
        <v>0</v>
      </c>
      <c r="CA183" s="36"/>
      <c r="CB183" s="36">
        <f t="shared" si="805"/>
        <v>0</v>
      </c>
      <c r="CC183" s="36">
        <v>0</v>
      </c>
      <c r="CD183" s="36">
        <f t="shared" si="1161"/>
        <v>0</v>
      </c>
      <c r="CE183" s="36"/>
      <c r="CF183" s="36">
        <f t="shared" si="1162"/>
        <v>0</v>
      </c>
      <c r="CG183" s="36"/>
      <c r="CH183" s="36">
        <f t="shared" si="1163"/>
        <v>0</v>
      </c>
      <c r="CI183" s="36">
        <v>3</v>
      </c>
      <c r="CJ183" s="36">
        <f t="shared" si="1164"/>
        <v>36831.529437499994</v>
      </c>
      <c r="CK183" s="36">
        <v>40</v>
      </c>
      <c r="CL183" s="36">
        <f t="shared" si="810"/>
        <v>600570.56276000012</v>
      </c>
      <c r="CM183" s="36">
        <v>5</v>
      </c>
      <c r="CN183" s="36">
        <f t="shared" si="810"/>
        <v>86299.820565000002</v>
      </c>
      <c r="CO183" s="41">
        <v>5</v>
      </c>
      <c r="CP183" s="36">
        <f t="shared" si="1165"/>
        <v>69714.620208333334</v>
      </c>
      <c r="CQ183" s="36">
        <v>41</v>
      </c>
      <c r="CR183" s="36">
        <f t="shared" si="1166"/>
        <v>691675.69580199989</v>
      </c>
      <c r="CS183" s="36">
        <v>7</v>
      </c>
      <c r="CT183" s="36">
        <f t="shared" si="1167"/>
        <v>102676.910546</v>
      </c>
      <c r="CU183" s="36"/>
      <c r="CV183" s="36">
        <f t="shared" si="1168"/>
        <v>0</v>
      </c>
      <c r="CW183" s="36">
        <v>4</v>
      </c>
      <c r="CX183" s="36">
        <f t="shared" si="1169"/>
        <v>67480.555687999979</v>
      </c>
      <c r="CY183" s="36">
        <v>2</v>
      </c>
      <c r="CZ183" s="36">
        <f t="shared" si="1170"/>
        <v>33802.99511399999</v>
      </c>
      <c r="DA183" s="36">
        <v>30</v>
      </c>
      <c r="DB183" s="36">
        <f t="shared" si="1171"/>
        <v>418287.72124999994</v>
      </c>
      <c r="DC183" s="36">
        <v>52</v>
      </c>
      <c r="DD183" s="36">
        <f t="shared" si="1172"/>
        <v>746572.90404666658</v>
      </c>
      <c r="DE183" s="36"/>
      <c r="DF183" s="36">
        <f t="shared" si="1173"/>
        <v>0</v>
      </c>
      <c r="DG183" s="36">
        <v>9</v>
      </c>
      <c r="DH183" s="36">
        <f t="shared" si="1174"/>
        <v>163298.49857999996</v>
      </c>
      <c r="DI183" s="36"/>
      <c r="DJ183" s="36">
        <f t="shared" si="821"/>
        <v>0</v>
      </c>
      <c r="DK183" s="36">
        <v>2</v>
      </c>
      <c r="DL183" s="36">
        <f t="shared" si="1019"/>
        <v>53684.954446666656</v>
      </c>
      <c r="DM183" s="36"/>
      <c r="DN183" s="36">
        <f t="shared" si="981"/>
        <v>0</v>
      </c>
      <c r="DO183" s="36">
        <f t="shared" si="1175"/>
        <v>951</v>
      </c>
      <c r="DP183" s="36">
        <f t="shared" si="1175"/>
        <v>12922087.154398331</v>
      </c>
      <c r="DQ183" s="47">
        <f t="shared" si="1026"/>
        <v>951</v>
      </c>
      <c r="DR183" s="80">
        <f t="shared" si="983"/>
        <v>1</v>
      </c>
    </row>
    <row r="184" spans="1:122" ht="15.75" customHeight="1" x14ac:dyDescent="0.25">
      <c r="A184" s="43"/>
      <c r="B184" s="44">
        <v>152</v>
      </c>
      <c r="C184" s="31" t="s">
        <v>309</v>
      </c>
      <c r="D184" s="32">
        <f t="shared" si="1021"/>
        <v>19063</v>
      </c>
      <c r="E184" s="33">
        <v>18530</v>
      </c>
      <c r="F184" s="45">
        <v>0.61</v>
      </c>
      <c r="G184" s="35">
        <v>0.8</v>
      </c>
      <c r="H184" s="81">
        <v>0.75</v>
      </c>
      <c r="I184" s="32">
        <v>1.4</v>
      </c>
      <c r="J184" s="32">
        <v>1.68</v>
      </c>
      <c r="K184" s="32">
        <v>2.23</v>
      </c>
      <c r="L184" s="32">
        <v>2.57</v>
      </c>
      <c r="M184" s="36">
        <v>40</v>
      </c>
      <c r="N184" s="36">
        <f t="shared" si="1136"/>
        <v>523858.60193333332</v>
      </c>
      <c r="O184" s="36">
        <v>0</v>
      </c>
      <c r="P184" s="36">
        <f t="shared" si="1136"/>
        <v>0</v>
      </c>
      <c r="Q184" s="36">
        <v>0</v>
      </c>
      <c r="R184" s="36">
        <f t="shared" si="1140"/>
        <v>0</v>
      </c>
      <c r="S184" s="36"/>
      <c r="T184" s="36">
        <f t="shared" si="1141"/>
        <v>0</v>
      </c>
      <c r="U184" s="36">
        <v>0</v>
      </c>
      <c r="V184" s="36">
        <f t="shared" si="1142"/>
        <v>0</v>
      </c>
      <c r="W184" s="36">
        <v>0</v>
      </c>
      <c r="X184" s="36">
        <f t="shared" si="1143"/>
        <v>0</v>
      </c>
      <c r="Y184" s="36">
        <v>0</v>
      </c>
      <c r="Z184" s="36">
        <f t="shared" si="1144"/>
        <v>0</v>
      </c>
      <c r="AA184" s="36"/>
      <c r="AB184" s="36">
        <f t="shared" si="1145"/>
        <v>0</v>
      </c>
      <c r="AC184" s="36">
        <v>0</v>
      </c>
      <c r="AD184" s="36">
        <f t="shared" si="1146"/>
        <v>0</v>
      </c>
      <c r="AE184" s="36">
        <v>0</v>
      </c>
      <c r="AF184" s="36">
        <f t="shared" si="1147"/>
        <v>0</v>
      </c>
      <c r="AG184" s="36"/>
      <c r="AH184" s="36">
        <f t="shared" si="1148"/>
        <v>0</v>
      </c>
      <c r="AI184" s="36"/>
      <c r="AJ184" s="36">
        <f t="shared" si="1149"/>
        <v>0</v>
      </c>
      <c r="AK184" s="56">
        <v>249</v>
      </c>
      <c r="AL184" s="36">
        <f t="shared" si="1150"/>
        <v>3240751.4435449997</v>
      </c>
      <c r="AM184" s="40">
        <v>0</v>
      </c>
      <c r="AN184" s="36">
        <f t="shared" si="785"/>
        <v>0</v>
      </c>
      <c r="AO184" s="36">
        <v>0</v>
      </c>
      <c r="AP184" s="36">
        <f t="shared" si="786"/>
        <v>0</v>
      </c>
      <c r="AQ184" s="36"/>
      <c r="AR184" s="36">
        <f t="shared" si="787"/>
        <v>0</v>
      </c>
      <c r="AS184" s="36">
        <v>0</v>
      </c>
      <c r="AT184" s="36">
        <f t="shared" si="788"/>
        <v>0</v>
      </c>
      <c r="AU184" s="36"/>
      <c r="AV184" s="36">
        <f t="shared" si="1151"/>
        <v>0</v>
      </c>
      <c r="AW184" s="36"/>
      <c r="AX184" s="36">
        <f t="shared" si="1152"/>
        <v>0</v>
      </c>
      <c r="AY184" s="36"/>
      <c r="AZ184" s="36">
        <f t="shared" si="791"/>
        <v>0</v>
      </c>
      <c r="BA184" s="36">
        <v>0</v>
      </c>
      <c r="BB184" s="36">
        <f t="shared" si="1153"/>
        <v>0</v>
      </c>
      <c r="BC184" s="36">
        <v>0</v>
      </c>
      <c r="BD184" s="36">
        <f t="shared" si="1154"/>
        <v>0</v>
      </c>
      <c r="BE184" s="36">
        <v>0</v>
      </c>
      <c r="BF184" s="36">
        <f t="shared" si="1155"/>
        <v>0</v>
      </c>
      <c r="BG184" s="36">
        <v>0</v>
      </c>
      <c r="BH184" s="36">
        <f t="shared" si="795"/>
        <v>0</v>
      </c>
      <c r="BI184" s="36">
        <v>0</v>
      </c>
      <c r="BJ184" s="36">
        <f t="shared" si="1156"/>
        <v>0</v>
      </c>
      <c r="BK184" s="36"/>
      <c r="BL184" s="36">
        <f t="shared" si="1157"/>
        <v>0</v>
      </c>
      <c r="BM184" s="46">
        <v>48</v>
      </c>
      <c r="BN184" s="36">
        <f t="shared" si="798"/>
        <v>647330.88638399995</v>
      </c>
      <c r="BO184" s="36">
        <v>0</v>
      </c>
      <c r="BP184" s="36">
        <f t="shared" si="799"/>
        <v>0</v>
      </c>
      <c r="BQ184" s="36">
        <v>0</v>
      </c>
      <c r="BR184" s="36">
        <f t="shared" si="1158"/>
        <v>0</v>
      </c>
      <c r="BS184" s="36">
        <v>5</v>
      </c>
      <c r="BT184" s="36">
        <f t="shared" si="1159"/>
        <v>46559.017125833328</v>
      </c>
      <c r="BU184" s="36">
        <v>0</v>
      </c>
      <c r="BV184" s="36">
        <f t="shared" si="802"/>
        <v>0</v>
      </c>
      <c r="BW184" s="36"/>
      <c r="BX184" s="36">
        <f t="shared" si="803"/>
        <v>0</v>
      </c>
      <c r="BY184" s="36">
        <v>0</v>
      </c>
      <c r="BZ184" s="36">
        <f t="shared" si="1160"/>
        <v>0</v>
      </c>
      <c r="CA184" s="36">
        <v>0</v>
      </c>
      <c r="CB184" s="36">
        <f t="shared" si="805"/>
        <v>0</v>
      </c>
      <c r="CC184" s="36">
        <v>0</v>
      </c>
      <c r="CD184" s="36">
        <f t="shared" si="1161"/>
        <v>0</v>
      </c>
      <c r="CE184" s="36"/>
      <c r="CF184" s="36">
        <f t="shared" si="1162"/>
        <v>0</v>
      </c>
      <c r="CG184" s="36"/>
      <c r="CH184" s="36">
        <f t="shared" si="1163"/>
        <v>0</v>
      </c>
      <c r="CI184" s="36">
        <v>12</v>
      </c>
      <c r="CJ184" s="36">
        <f t="shared" si="1164"/>
        <v>147457.47068499998</v>
      </c>
      <c r="CK184" s="36">
        <v>12</v>
      </c>
      <c r="CL184" s="36">
        <f t="shared" si="810"/>
        <v>180238.90331999998</v>
      </c>
      <c r="CM184" s="36"/>
      <c r="CN184" s="36">
        <f t="shared" si="810"/>
        <v>0</v>
      </c>
      <c r="CO184" s="41">
        <v>2</v>
      </c>
      <c r="CP184" s="36">
        <f t="shared" si="1165"/>
        <v>27910.71053166666</v>
      </c>
      <c r="CQ184" s="36"/>
      <c r="CR184" s="36">
        <f t="shared" si="1166"/>
        <v>0</v>
      </c>
      <c r="CS184" s="36"/>
      <c r="CT184" s="36">
        <f t="shared" si="1167"/>
        <v>0</v>
      </c>
      <c r="CU184" s="36"/>
      <c r="CV184" s="36">
        <f t="shared" si="1168"/>
        <v>0</v>
      </c>
      <c r="CW184" s="36"/>
      <c r="CX184" s="36">
        <f t="shared" si="1169"/>
        <v>0</v>
      </c>
      <c r="CY184" s="36"/>
      <c r="CZ184" s="36">
        <f t="shared" si="1170"/>
        <v>0</v>
      </c>
      <c r="DA184" s="36"/>
      <c r="DB184" s="36">
        <f t="shared" si="1171"/>
        <v>0</v>
      </c>
      <c r="DC184" s="36"/>
      <c r="DD184" s="36">
        <f t="shared" si="1172"/>
        <v>0</v>
      </c>
      <c r="DE184" s="36"/>
      <c r="DF184" s="36">
        <f t="shared" si="1173"/>
        <v>0</v>
      </c>
      <c r="DG184" s="36"/>
      <c r="DH184" s="36">
        <f t="shared" si="1174"/>
        <v>0</v>
      </c>
      <c r="DI184" s="36"/>
      <c r="DJ184" s="36">
        <f t="shared" si="821"/>
        <v>0</v>
      </c>
      <c r="DK184" s="36"/>
      <c r="DL184" s="36">
        <f t="shared" si="1019"/>
        <v>0</v>
      </c>
      <c r="DM184" s="36"/>
      <c r="DN184" s="36">
        <f t="shared" si="981"/>
        <v>0</v>
      </c>
      <c r="DO184" s="36">
        <f t="shared" si="1175"/>
        <v>368</v>
      </c>
      <c r="DP184" s="36">
        <f t="shared" si="1175"/>
        <v>4814107.0335248327</v>
      </c>
      <c r="DQ184" s="47">
        <f t="shared" si="1026"/>
        <v>276</v>
      </c>
      <c r="DR184" s="80">
        <f t="shared" si="983"/>
        <v>0.75</v>
      </c>
    </row>
    <row r="185" spans="1:122" ht="60" customHeight="1" x14ac:dyDescent="0.25">
      <c r="A185" s="43"/>
      <c r="B185" s="44">
        <v>153</v>
      </c>
      <c r="C185" s="31" t="s">
        <v>310</v>
      </c>
      <c r="D185" s="32">
        <f t="shared" si="1021"/>
        <v>19063</v>
      </c>
      <c r="E185" s="33">
        <v>18530</v>
      </c>
      <c r="F185" s="45">
        <v>0.71</v>
      </c>
      <c r="G185" s="35">
        <v>1</v>
      </c>
      <c r="H185" s="55">
        <v>1</v>
      </c>
      <c r="I185" s="32">
        <v>1.4</v>
      </c>
      <c r="J185" s="32">
        <v>1.68</v>
      </c>
      <c r="K185" s="32">
        <v>2.23</v>
      </c>
      <c r="L185" s="32">
        <v>2.57</v>
      </c>
      <c r="M185" s="36">
        <v>101</v>
      </c>
      <c r="N185" s="36">
        <f t="shared" si="1136"/>
        <v>1999088.4137583331</v>
      </c>
      <c r="O185" s="36">
        <v>0</v>
      </c>
      <c r="P185" s="36">
        <f t="shared" si="1136"/>
        <v>0</v>
      </c>
      <c r="Q185" s="36">
        <v>0</v>
      </c>
      <c r="R185" s="36">
        <f t="shared" si="1140"/>
        <v>0</v>
      </c>
      <c r="S185" s="36"/>
      <c r="T185" s="36">
        <f t="shared" si="1141"/>
        <v>0</v>
      </c>
      <c r="U185" s="36">
        <v>0</v>
      </c>
      <c r="V185" s="36">
        <f t="shared" si="1142"/>
        <v>0</v>
      </c>
      <c r="W185" s="36">
        <v>0</v>
      </c>
      <c r="X185" s="36">
        <f t="shared" si="1143"/>
        <v>0</v>
      </c>
      <c r="Y185" s="36">
        <v>0</v>
      </c>
      <c r="Z185" s="36">
        <f t="shared" si="1144"/>
        <v>0</v>
      </c>
      <c r="AA185" s="36"/>
      <c r="AB185" s="36">
        <f t="shared" si="1145"/>
        <v>0</v>
      </c>
      <c r="AC185" s="36">
        <v>0</v>
      </c>
      <c r="AD185" s="36">
        <f t="shared" si="1146"/>
        <v>0</v>
      </c>
      <c r="AE185" s="36">
        <v>8</v>
      </c>
      <c r="AF185" s="36">
        <f t="shared" si="1147"/>
        <v>158343.63673333332</v>
      </c>
      <c r="AG185" s="36">
        <v>2</v>
      </c>
      <c r="AH185" s="36">
        <f t="shared" si="1148"/>
        <v>33709.13268333333</v>
      </c>
      <c r="AI185" s="36">
        <v>2</v>
      </c>
      <c r="AJ185" s="36">
        <f t="shared" si="1149"/>
        <v>33709.13268333333</v>
      </c>
      <c r="AK185" s="56">
        <v>245</v>
      </c>
      <c r="AL185" s="36">
        <f t="shared" si="1150"/>
        <v>4820258.797520834</v>
      </c>
      <c r="AM185" s="40">
        <v>3</v>
      </c>
      <c r="AN185" s="36">
        <f t="shared" ref="AN185:AN190" si="1176">(AM185/12*5*$D185*$F185*$G185*$J185*AN$11)+(AM185/12*7*$E185*$F185*$H185*$J185*AN$12)</f>
        <v>68640.248544000002</v>
      </c>
      <c r="AO185" s="36">
        <v>0</v>
      </c>
      <c r="AP185" s="36">
        <f t="shared" ref="AP185:AP190" si="1177">(AO185/12*5*$D185*$F185*$G185*$J185*AP$11)+(AO185/12*7*$E185*$F185*$H185*$J185*AP$12)</f>
        <v>0</v>
      </c>
      <c r="AQ185" s="36">
        <v>5</v>
      </c>
      <c r="AR185" s="36">
        <f t="shared" ref="AR185:AR190" si="1178">(AQ185/12*5*$D185*$F185*$G185*$J185*AR$11)+(AQ185/12*7*$E185*$F185*$H185*$J185*AR$12)</f>
        <v>114400.41424</v>
      </c>
      <c r="AS185" s="36">
        <v>0</v>
      </c>
      <c r="AT185" s="36">
        <f t="shared" ref="AT185:AT190" si="1179">(AS185/12*5*$D185*$F185*$G185*$J185*AT$11)+(AS185/12*7*$E185*$F185*$H185*$J185*AT$12)</f>
        <v>0</v>
      </c>
      <c r="AU185" s="36"/>
      <c r="AV185" s="36">
        <f t="shared" si="1151"/>
        <v>0</v>
      </c>
      <c r="AW185" s="36"/>
      <c r="AX185" s="36">
        <f t="shared" si="1152"/>
        <v>0</v>
      </c>
      <c r="AY185" s="36"/>
      <c r="AZ185" s="36">
        <f t="shared" ref="AZ185:AZ190" si="1180">(AY185/12*5*$D185*$F185*$G185*$J185*AZ$11)+(AY185/12*7*$E185*$F185*$H185*$J185*AZ$12)</f>
        <v>0</v>
      </c>
      <c r="BA185" s="36">
        <v>0</v>
      </c>
      <c r="BB185" s="36">
        <f t="shared" si="1153"/>
        <v>0</v>
      </c>
      <c r="BC185" s="36">
        <v>0</v>
      </c>
      <c r="BD185" s="36">
        <f t="shared" si="1154"/>
        <v>0</v>
      </c>
      <c r="BE185" s="36">
        <v>0</v>
      </c>
      <c r="BF185" s="36">
        <f t="shared" si="1155"/>
        <v>0</v>
      </c>
      <c r="BG185" s="36">
        <v>0</v>
      </c>
      <c r="BH185" s="36">
        <f t="shared" ref="BH185:BH190" si="1181">(BG185/12*5*$D185*$F185*$G185*$J185*BH$11)+(BG185/12*7*$E185*$F185*$H185*$J185*BH$12)</f>
        <v>0</v>
      </c>
      <c r="BI185" s="36">
        <v>3</v>
      </c>
      <c r="BJ185" s="36">
        <f t="shared" si="1156"/>
        <v>59781.521992499991</v>
      </c>
      <c r="BK185" s="36"/>
      <c r="BL185" s="36">
        <f t="shared" si="1157"/>
        <v>0</v>
      </c>
      <c r="BM185" s="46">
        <v>160</v>
      </c>
      <c r="BN185" s="36">
        <f t="shared" ref="BN185:BN190" si="1182">(BM185/12*5*$D185*$F185*$G185*$J185*BN$11)+(BM185/12*7*$E185*$F185*$H185*$J185*BN$12)</f>
        <v>3256705.8159999996</v>
      </c>
      <c r="BO185" s="36">
        <v>0</v>
      </c>
      <c r="BP185" s="36">
        <f t="shared" ref="BP185:BP190" si="1183">(BO185/12*5*$D185*$F185*$G185*$J185*BP$11)+(BO185/12*7*$E185*$F185*$H185*$J185*BP$12)</f>
        <v>0</v>
      </c>
      <c r="BQ185" s="36">
        <v>0</v>
      </c>
      <c r="BR185" s="36">
        <f t="shared" si="1158"/>
        <v>0</v>
      </c>
      <c r="BS185" s="36">
        <v>2</v>
      </c>
      <c r="BT185" s="36">
        <f t="shared" si="1159"/>
        <v>28108.472816666661</v>
      </c>
      <c r="BU185" s="36">
        <v>0</v>
      </c>
      <c r="BV185" s="36">
        <f t="shared" ref="BV185:BV190" si="1184">(BU185/12*5*$D185*$F185*$G185*$J185*BV$11)+(BU185/12*7*$E185*$F185*$H185*$J185*BV$12)</f>
        <v>0</v>
      </c>
      <c r="BW185" s="36"/>
      <c r="BX185" s="36">
        <f t="shared" ref="BX185:BX190" si="1185">(BW185/12*5*$D185*$F185*$G185*$J185*BX$11)+(BW185/12*7*$E185*$F185*$H185*$J185*BX$12)</f>
        <v>0</v>
      </c>
      <c r="BY185" s="36">
        <v>15</v>
      </c>
      <c r="BZ185" s="36">
        <f t="shared" si="1160"/>
        <v>315940.72562499996</v>
      </c>
      <c r="CA185" s="36"/>
      <c r="CB185" s="36">
        <f t="shared" ref="CB185:CB190" si="1186">(CA185/12*5*$D185*$F185*$G185*$J185*CB$11)+(CA185/12*7*$E185*$F185*$H185*$J185*CB$12)</f>
        <v>0</v>
      </c>
      <c r="CC185" s="36">
        <v>0</v>
      </c>
      <c r="CD185" s="36">
        <f t="shared" si="1161"/>
        <v>0</v>
      </c>
      <c r="CE185" s="36">
        <v>2</v>
      </c>
      <c r="CF185" s="36">
        <f t="shared" si="1162"/>
        <v>28108.472816666661</v>
      </c>
      <c r="CG185" s="36"/>
      <c r="CH185" s="36">
        <f t="shared" si="1163"/>
        <v>0</v>
      </c>
      <c r="CI185" s="36"/>
      <c r="CJ185" s="36">
        <f t="shared" si="1164"/>
        <v>0</v>
      </c>
      <c r="CK185" s="36">
        <v>54</v>
      </c>
      <c r="CL185" s="36">
        <f t="shared" ref="CL185:CN190" si="1187">(CK185/12*5*$D185*$F185*$G185*$J185*CL$11)+(CK185/12*7*$E185*$F185*$H185*$J185*CL$12)</f>
        <v>1224780.6051179999</v>
      </c>
      <c r="CM185" s="36">
        <v>13</v>
      </c>
      <c r="CN185" s="36">
        <f t="shared" si="1187"/>
        <v>338956.31651699997</v>
      </c>
      <c r="CO185" s="41">
        <v>4</v>
      </c>
      <c r="CP185" s="36">
        <f t="shared" si="1165"/>
        <v>84250.860166666651</v>
      </c>
      <c r="CQ185" s="36">
        <v>5</v>
      </c>
      <c r="CR185" s="36">
        <f t="shared" si="1166"/>
        <v>127423.38973</v>
      </c>
      <c r="CS185" s="36"/>
      <c r="CT185" s="36">
        <f t="shared" si="1167"/>
        <v>0</v>
      </c>
      <c r="CU185" s="36"/>
      <c r="CV185" s="36">
        <f t="shared" si="1168"/>
        <v>0</v>
      </c>
      <c r="CW185" s="36">
        <v>4</v>
      </c>
      <c r="CX185" s="36">
        <f t="shared" si="1169"/>
        <v>101938.71178399998</v>
      </c>
      <c r="CY185" s="36">
        <v>4</v>
      </c>
      <c r="CZ185" s="36">
        <f t="shared" si="1170"/>
        <v>102128.19800399998</v>
      </c>
      <c r="DA185" s="36">
        <v>11</v>
      </c>
      <c r="DB185" s="36">
        <f t="shared" si="1171"/>
        <v>231689.86545833325</v>
      </c>
      <c r="DC185" s="36">
        <v>3</v>
      </c>
      <c r="DD185" s="36">
        <f t="shared" si="1172"/>
        <v>65065.478134999983</v>
      </c>
      <c r="DE185" s="36">
        <v>1</v>
      </c>
      <c r="DF185" s="36">
        <f t="shared" si="1173"/>
        <v>28262.128649999995</v>
      </c>
      <c r="DG185" s="36">
        <v>5</v>
      </c>
      <c r="DH185" s="36">
        <f t="shared" si="1174"/>
        <v>137047.20329999999</v>
      </c>
      <c r="DI185" s="36">
        <v>6</v>
      </c>
      <c r="DJ185" s="36">
        <f t="shared" ref="DJ185:DJ190" si="1188">(DI185/12*5*$D185*$F185*$G185*$K185*DJ$11)+(DI185/12*7*$E185*$F185*$H185*$K185*DJ$12)</f>
        <v>225087.66746249999</v>
      </c>
      <c r="DK185" s="36">
        <v>5</v>
      </c>
      <c r="DL185" s="36">
        <f t="shared" si="1019"/>
        <v>202746.37051666662</v>
      </c>
      <c r="DM185" s="36"/>
      <c r="DN185" s="36">
        <f t="shared" si="981"/>
        <v>0</v>
      </c>
      <c r="DO185" s="36">
        <f t="shared" si="1175"/>
        <v>663</v>
      </c>
      <c r="DP185" s="36">
        <f t="shared" si="1175"/>
        <v>13786171.58025617</v>
      </c>
      <c r="DQ185" s="47">
        <f t="shared" si="1026"/>
        <v>663</v>
      </c>
      <c r="DR185" s="80">
        <f t="shared" si="983"/>
        <v>1</v>
      </c>
    </row>
    <row r="186" spans="1:122" ht="45" customHeight="1" x14ac:dyDescent="0.25">
      <c r="A186" s="43">
        <v>1</v>
      </c>
      <c r="B186" s="44">
        <v>154</v>
      </c>
      <c r="C186" s="31" t="s">
        <v>311</v>
      </c>
      <c r="D186" s="32">
        <f t="shared" si="1021"/>
        <v>19063</v>
      </c>
      <c r="E186" s="33">
        <v>18530</v>
      </c>
      <c r="F186" s="45">
        <v>0.84</v>
      </c>
      <c r="G186" s="35">
        <v>0.8</v>
      </c>
      <c r="H186" s="73">
        <v>0.75</v>
      </c>
      <c r="I186" s="32">
        <v>1.4</v>
      </c>
      <c r="J186" s="32">
        <v>1.68</v>
      </c>
      <c r="K186" s="32">
        <v>2.23</v>
      </c>
      <c r="L186" s="32">
        <v>2.57</v>
      </c>
      <c r="M186" s="36">
        <v>21</v>
      </c>
      <c r="N186" s="36">
        <f>(M186/12*5*$D186*$F186*$G186*$I186*N$11)+(M186/12*7*$E186*$F186*$H186*$I186)</f>
        <v>358703.26715999993</v>
      </c>
      <c r="O186" s="36">
        <v>0</v>
      </c>
      <c r="P186" s="36">
        <f>(O186/12*5*$D186*$F186*$G186*$I186*P$11)+(O186/12*7*$E186*$F186*$H186*$I186)</f>
        <v>0</v>
      </c>
      <c r="Q186" s="36">
        <v>0</v>
      </c>
      <c r="R186" s="36">
        <f>(Q186/12*5*$D186*$F186*$G186*$I186*R$11)+(Q186/12*7*$E186*$F186*$H186*$I186)</f>
        <v>0</v>
      </c>
      <c r="S186" s="36"/>
      <c r="T186" s="36">
        <f>(S186/12*5*$D186*$F186*$G186*$I186*T$11)+(S186/12*7*$E186*$F186*$H186*$I186)</f>
        <v>0</v>
      </c>
      <c r="U186" s="36">
        <v>0</v>
      </c>
      <c r="V186" s="36">
        <f>(U186/12*5*$D186*$F186*$G186*$I186*V$11)+(U186/12*7*$E186*$F186*$H186*$I186)</f>
        <v>0</v>
      </c>
      <c r="W186" s="36">
        <v>0</v>
      </c>
      <c r="X186" s="36">
        <f>(W186/12*5*$D186*$F186*$G186*$I186*X$11)+(W186/12*7*$E186*$F186*$H186*$I186)</f>
        <v>0</v>
      </c>
      <c r="Y186" s="36">
        <v>0</v>
      </c>
      <c r="Z186" s="36">
        <f>(Y186/12*5*$D186*$F186*$G186*$I186*Z$11)+(Y186/12*7*$E186*$F186*$H186*$I186)</f>
        <v>0</v>
      </c>
      <c r="AA186" s="36"/>
      <c r="AB186" s="36">
        <f>(AA186/12*5*$D186*$F186*$G186*$I186*AB$11)+(AA186/12*7*$E186*$F186*$H186*$I186)</f>
        <v>0</v>
      </c>
      <c r="AC186" s="36">
        <v>0</v>
      </c>
      <c r="AD186" s="36">
        <f>(AC186/12*5*$D186*$F186*$G186*$I186*AD$11)+(AC186/12*7*$E186*$F186*$H186*$I186)</f>
        <v>0</v>
      </c>
      <c r="AE186" s="36">
        <v>0</v>
      </c>
      <c r="AF186" s="36">
        <f>(AE186/12*5*$D186*$F186*$G186*$I186*AF$11)+(AE186/12*7*$E186*$F186*$H186*$I186)</f>
        <v>0</v>
      </c>
      <c r="AG186" s="36"/>
      <c r="AH186" s="36">
        <f>(AG186/12*5*$D186*$F186*$G186*$I186*AH$11)+(AG186/12*7*$E186*$F186*$H186*$I186)</f>
        <v>0</v>
      </c>
      <c r="AI186" s="36"/>
      <c r="AJ186" s="36">
        <f>(AI186/12*5*$D186*$F186*$G186*$I186*AJ$11)+(AI186/12*7*$E186*$F186*$H186*$I186)</f>
        <v>0</v>
      </c>
      <c r="AK186" s="56">
        <v>547</v>
      </c>
      <c r="AL186" s="36">
        <f>(AK186/12*5*$D186*$F186*$G186*$I186*AL$11)+(AK186/12*7*$E186*$F186*$H186*$I186)</f>
        <v>9282052.5834400002</v>
      </c>
      <c r="AM186" s="40">
        <v>0</v>
      </c>
      <c r="AN186" s="36">
        <f t="shared" ref="AN186:AN187" si="1189">(AM186/12*5*$D186*$F186*$G186*$J186*AN$11)+(AM186/12*7*$E186*$F186*$H186*$J186)</f>
        <v>0</v>
      </c>
      <c r="AO186" s="36">
        <v>0</v>
      </c>
      <c r="AP186" s="36">
        <f t="shared" ref="AP186:AP187" si="1190">(AO186/12*5*$D186*$F186*$G186*$J186*AP$11)+(AO186/12*7*$E186*$F186*$H186*$J186)</f>
        <v>0</v>
      </c>
      <c r="AQ186" s="36"/>
      <c r="AR186" s="36">
        <f t="shared" ref="AR186:AR187" si="1191">(AQ186/12*5*$D186*$F186*$G186*$J186*AR$11)+(AQ186/12*7*$E186*$F186*$H186*$J186)</f>
        <v>0</v>
      </c>
      <c r="AS186" s="36">
        <v>0</v>
      </c>
      <c r="AT186" s="36">
        <f t="shared" ref="AT186:AT187" si="1192">(AS186/12*5*$D186*$F186*$G186*$J186*AT$11)+(AS186/12*7*$E186*$F186*$H186*$J186)</f>
        <v>0</v>
      </c>
      <c r="AU186" s="36"/>
      <c r="AV186" s="36">
        <f t="shared" ref="AV186:AV187" si="1193">(AU186/12*5*$D186*$F186*$G186*$I186*AV$11)+(AU186/12*7*$E186*$F186*$H186*$I186)</f>
        <v>0</v>
      </c>
      <c r="AW186" s="36"/>
      <c r="AX186" s="36">
        <f t="shared" ref="AX186:AX187" si="1194">(AW186/12*5*$D186*$F186*$G186*$I186*AX$11)+(AW186/12*7*$E186*$F186*$H186*$I186)</f>
        <v>0</v>
      </c>
      <c r="AY186" s="36">
        <v>0</v>
      </c>
      <c r="AZ186" s="36">
        <f t="shared" ref="AZ186:AZ187" si="1195">(AY186/12*5*$D186*$F186*$G186*$J186*AZ$11)+(AY186/12*7*$E186*$F186*$H186*$J186)</f>
        <v>0</v>
      </c>
      <c r="BA186" s="36">
        <v>0</v>
      </c>
      <c r="BB186" s="36">
        <f t="shared" ref="BB186:BB187" si="1196">(BA186/12*5*$D186*$F186*$G186*$I186*BB$11)+(BA186/12*7*$E186*$F186*$H186*$I186)</f>
        <v>0</v>
      </c>
      <c r="BC186" s="36">
        <v>0</v>
      </c>
      <c r="BD186" s="36">
        <f t="shared" ref="BD186:BD187" si="1197">(BC186/12*5*$D186*$F186*$G186*$I186*BD$11)+(BC186/12*7*$E186*$F186*$H186*$I186)</f>
        <v>0</v>
      </c>
      <c r="BE186" s="36">
        <v>0</v>
      </c>
      <c r="BF186" s="36">
        <f t="shared" ref="BF186:BF187" si="1198">(BE186/12*5*$D186*$F186*$G186*$I186*BF$11)+(BE186/12*7*$E186*$F186*$H186*$I186)</f>
        <v>0</v>
      </c>
      <c r="BG186" s="36">
        <v>0</v>
      </c>
      <c r="BH186" s="36">
        <f t="shared" ref="BH186:BH187" si="1199">(BG186/12*5*$D186*$F186*$G186*$J186*BH$11)+(BG186/12*7*$E186*$F186*$H186*$J186)</f>
        <v>0</v>
      </c>
      <c r="BI186" s="36">
        <v>0</v>
      </c>
      <c r="BJ186" s="36">
        <f t="shared" ref="BJ186:BJ187" si="1200">(BI186/12*5*$D186*$F186*$G186*$I186*BJ$11)+(BI186/12*7*$E186*$F186*$H186*$I186)</f>
        <v>0</v>
      </c>
      <c r="BK186" s="36"/>
      <c r="BL186" s="36">
        <f t="shared" ref="BL186:BL187" si="1201">(BK186/12*5*$D186*$F186*$G186*$I186*BL$11)+(BK186/12*7*$E186*$F186*$H186*$I186)</f>
        <v>0</v>
      </c>
      <c r="BM186" s="46">
        <v>170</v>
      </c>
      <c r="BN186" s="36">
        <f t="shared" ref="BN186:BN187" si="1202">(BM186/12*5*$D186*$F186*$G186*$J186*BN$11)+(BM186/12*7*$E186*$F186*$H186*$J186)</f>
        <v>3332103.0254399995</v>
      </c>
      <c r="BO186" s="36">
        <v>0</v>
      </c>
      <c r="BP186" s="36">
        <f t="shared" ref="BP186:BP187" si="1203">(BO186/12*5*$D186*$F186*$G186*$J186*BP$11)+(BO186/12*7*$E186*$F186*$H186*$J186)</f>
        <v>0</v>
      </c>
      <c r="BQ186" s="36">
        <v>0</v>
      </c>
      <c r="BR186" s="36">
        <f t="shared" ref="BR186:BR187" si="1204">(BQ186/12*5*$D186*$F186*$G186*$I186*BR$11)+(BQ186/12*7*$E186*$F186*$H186*$I186)</f>
        <v>0</v>
      </c>
      <c r="BS186" s="36">
        <v>0</v>
      </c>
      <c r="BT186" s="36">
        <f t="shared" ref="BT186:BT187" si="1205">(BS186/12*5*$D186*$F186*$G186*$I186*BT$11)+(BS186/12*7*$E186*$F186*$H186*$I186)</f>
        <v>0</v>
      </c>
      <c r="BU186" s="36">
        <v>0</v>
      </c>
      <c r="BV186" s="36">
        <f t="shared" ref="BV186:BV187" si="1206">(BU186/12*5*$D186*$F186*$G186*$J186*BV$11)+(BU186/12*7*$E186*$F186*$H186*$J186)</f>
        <v>0</v>
      </c>
      <c r="BW186" s="36"/>
      <c r="BX186" s="36">
        <f t="shared" ref="BX186:BX187" si="1207">(BW186/12*5*$D186*$F186*$G186*$J186*BX$11)+(BW186/12*7*$E186*$F186*$H186*$J186)</f>
        <v>0</v>
      </c>
      <c r="BY186" s="36">
        <v>0</v>
      </c>
      <c r="BZ186" s="36">
        <f t="shared" ref="BZ186:BZ187" si="1208">(BY186/12*5*$D186*$F186*$G186*$I186*BZ$11)+(BY186/12*7*$E186*$F186*$H186*$I186)</f>
        <v>0</v>
      </c>
      <c r="CA186" s="36">
        <v>0</v>
      </c>
      <c r="CB186" s="36">
        <f t="shared" ref="CB186:CB187" si="1209">(CA186/12*5*$D186*$F186*$G186*$J186*CB$11)+(CA186/12*7*$E186*$F186*$H186*$J186)</f>
        <v>0</v>
      </c>
      <c r="CC186" s="36">
        <v>0</v>
      </c>
      <c r="CD186" s="36">
        <f t="shared" ref="CD186:CD187" si="1210">(CC186/12*5*$D186*$F186*$G186*$I186*CD$11)+(CC186/12*7*$E186*$F186*$H186*$I186)</f>
        <v>0</v>
      </c>
      <c r="CE186" s="36"/>
      <c r="CF186" s="36">
        <f t="shared" ref="CF186:CF187" si="1211">(CE186/12*5*$D186*$F186*$G186*$I186*CF$11)+(CE186/12*7*$E186*$F186*$H186*$I186)</f>
        <v>0</v>
      </c>
      <c r="CG186" s="36"/>
      <c r="CH186" s="36">
        <f t="shared" ref="CH186:CH187" si="1212">(CG186/12*5*$D186*$F186*$G186*$I186*CH$11)+(CG186/12*7*$E186*$F186*$H186*$I186)</f>
        <v>0</v>
      </c>
      <c r="CI186" s="36"/>
      <c r="CJ186" s="36">
        <f t="shared" ref="CJ186:CJ187" si="1213">(CI186/12*5*$D186*$F186*$G186*$I186*CJ$11)+(CI186/12*7*$E186*$F186*$H186*$I186)</f>
        <v>0</v>
      </c>
      <c r="CK186" s="36">
        <v>17</v>
      </c>
      <c r="CL186" s="36">
        <f t="shared" ref="CL186:CL187" si="1214">(CK186/12*5*$D186*$F186*$G186*$J186*CL$11)+(CK186/12*7*$E186*$F186*$H186*$J186)</f>
        <v>346167.95740800002</v>
      </c>
      <c r="CM186" s="36"/>
      <c r="CN186" s="36">
        <f t="shared" ref="CN186:CN187" si="1215">(CM186/12*5*$D186*$F186*$G186*$J186*CN$11)+(CM186/12*7*$E186*$F186*$H186*$J186)</f>
        <v>0</v>
      </c>
      <c r="CO186" s="41"/>
      <c r="CP186" s="36">
        <f t="shared" ref="CP186:CP187" si="1216">(CO186/12*5*$D186*$F186*$G186*$I186*CP$11)+(CO186/12*7*$E186*$F186*$H186*$I186)</f>
        <v>0</v>
      </c>
      <c r="CQ186" s="36"/>
      <c r="CR186" s="36">
        <f t="shared" ref="CR186:CR187" si="1217">(CQ186/12*5*$D186*$F186*$G186*$J186*CR$11)+(CQ186/12*7*$E186*$F186*$H186*$J186)</f>
        <v>0</v>
      </c>
      <c r="CS186" s="36"/>
      <c r="CT186" s="36">
        <f t="shared" ref="CT186:CT187" si="1218">(CS186/12*5*$D186*$F186*$G186*$J186*CT$11)+(CS186/12*7*$E186*$F186*$H186*$J186)</f>
        <v>0</v>
      </c>
      <c r="CU186" s="36"/>
      <c r="CV186" s="36">
        <f t="shared" ref="CV186:CV187" si="1219">(CU186/12*5*$D186*$F186*$G186*$J186*CV$11)+(CU186/12*7*$E186*$F186*$H186*$J186)</f>
        <v>0</v>
      </c>
      <c r="CW186" s="36"/>
      <c r="CX186" s="36">
        <f t="shared" ref="CX186:CX187" si="1220">(CW186/12*5*$D186*$F186*$G186*$J186*CX$11)+(CW186/12*7*$E186*$F186*$H186*$J186)</f>
        <v>0</v>
      </c>
      <c r="CY186" s="36"/>
      <c r="CZ186" s="36">
        <f t="shared" ref="CZ186:CZ187" si="1221">(CY186/12*5*$D186*$F186*$G186*$J186*CZ$11)+(CY186/12*7*$E186*$F186*$H186*$J186)</f>
        <v>0</v>
      </c>
      <c r="DA186" s="36"/>
      <c r="DB186" s="36">
        <f t="shared" ref="DB186:DB187" si="1222">(DA186/12*5*$D186*$F186*$G186*$I186*DB$11)+(DA186/12*7*$E186*$F186*$H186*$I186)</f>
        <v>0</v>
      </c>
      <c r="DC186" s="36">
        <v>1</v>
      </c>
      <c r="DD186" s="36">
        <f t="shared" ref="DD186:DD187" si="1223">(DC186/12*5*$D186*$F186*$G186*$I186*DD$11)+(DC186/12*7*$E186*$F186*$H186*$I186)</f>
        <v>17858.268343999996</v>
      </c>
      <c r="DE186" s="36">
        <v>1</v>
      </c>
      <c r="DF186" s="36">
        <f t="shared" ref="DF186:DF187" si="1224">(DE186/12*5*$D186*$F186*$G186*$J186*DF$11)+(DE186/12*7*$E186*$F186*$H186*$J186)</f>
        <v>23546.18952</v>
      </c>
      <c r="DG186" s="36"/>
      <c r="DH186" s="36">
        <f t="shared" ref="DH186:DH187" si="1225">(DG186/12*5*$D186*$F186*$G186*$J186*DH$11)+(DG186/12*7*$E186*$F186*$H186*$J186)</f>
        <v>0</v>
      </c>
      <c r="DI186" s="36"/>
      <c r="DJ186" s="36">
        <f t="shared" ref="DJ186:DJ187" si="1226">(DI186/12*5*$D186*$F186*$G186*$K186*DJ$11)+(DI186/12*7*$E186*$F186*$H186*$K186)</f>
        <v>0</v>
      </c>
      <c r="DK186" s="36"/>
      <c r="DL186" s="36">
        <f t="shared" ref="DL186:DL187" si="1227">(DK186/12*5*$D186*$F186*$G186*$L186*DL$11)+(DK186/12*7*$E186*$F186*$H186*$L186)</f>
        <v>0</v>
      </c>
      <c r="DM186" s="36"/>
      <c r="DN186" s="36">
        <f t="shared" si="981"/>
        <v>0</v>
      </c>
      <c r="DO186" s="36">
        <f t="shared" si="1175"/>
        <v>757</v>
      </c>
      <c r="DP186" s="36">
        <f t="shared" si="1175"/>
        <v>13360431.291312</v>
      </c>
      <c r="DQ186" s="47">
        <f t="shared" si="1026"/>
        <v>568</v>
      </c>
      <c r="DR186" s="80">
        <f t="shared" si="983"/>
        <v>0.75033025099075301</v>
      </c>
    </row>
    <row r="187" spans="1:122" ht="45" customHeight="1" x14ac:dyDescent="0.25">
      <c r="A187" s="43">
        <v>1</v>
      </c>
      <c r="B187" s="44">
        <v>155</v>
      </c>
      <c r="C187" s="31" t="s">
        <v>312</v>
      </c>
      <c r="D187" s="32">
        <f t="shared" si="1021"/>
        <v>19063</v>
      </c>
      <c r="E187" s="33">
        <v>18530</v>
      </c>
      <c r="F187" s="45">
        <v>0.91</v>
      </c>
      <c r="G187" s="35">
        <v>0.85</v>
      </c>
      <c r="H187" s="81">
        <v>0.75</v>
      </c>
      <c r="I187" s="32">
        <v>1.4</v>
      </c>
      <c r="J187" s="32">
        <v>1.68</v>
      </c>
      <c r="K187" s="32">
        <v>2.23</v>
      </c>
      <c r="L187" s="32">
        <v>2.57</v>
      </c>
      <c r="M187" s="36">
        <v>255</v>
      </c>
      <c r="N187" s="36">
        <f>(M187/12*5*$D187*$F187*$G187*$I187*N$11)+(M187/12*7*$E187*$F187*$H187*$I187)</f>
        <v>4848967.0484937495</v>
      </c>
      <c r="O187" s="36">
        <v>0</v>
      </c>
      <c r="P187" s="36">
        <f>(O187/12*5*$D187*$F187*$G187*$I187*P$11)+(O187/12*7*$E187*$F187*$H187*$I187)</f>
        <v>0</v>
      </c>
      <c r="Q187" s="36">
        <v>0</v>
      </c>
      <c r="R187" s="36">
        <f>(Q187/12*5*$D187*$F187*$G187*$I187*R$11)+(Q187/12*7*$E187*$F187*$H187*$I187)</f>
        <v>0</v>
      </c>
      <c r="S187" s="36"/>
      <c r="T187" s="36">
        <f>(S187/12*5*$D187*$F187*$G187*$I187*T$11)+(S187/12*7*$E187*$F187*$H187*$I187)</f>
        <v>0</v>
      </c>
      <c r="U187" s="36">
        <v>0</v>
      </c>
      <c r="V187" s="36">
        <f>(U187/12*5*$D187*$F187*$G187*$I187*V$11)+(U187/12*7*$E187*$F187*$H187*$I187)</f>
        <v>0</v>
      </c>
      <c r="W187" s="36">
        <v>0</v>
      </c>
      <c r="X187" s="36">
        <f>(W187/12*5*$D187*$F187*$G187*$I187*X$11)+(W187/12*7*$E187*$F187*$H187*$I187)</f>
        <v>0</v>
      </c>
      <c r="Y187" s="36">
        <v>0</v>
      </c>
      <c r="Z187" s="36">
        <f>(Y187/12*5*$D187*$F187*$G187*$I187*Z$11)+(Y187/12*7*$E187*$F187*$H187*$I187)</f>
        <v>0</v>
      </c>
      <c r="AA187" s="36">
        <v>2</v>
      </c>
      <c r="AB187" s="36">
        <f>(AA187/12*5*$D187*$F187*$G187*$I187*AB$11)+(AA187/12*7*$E187*$F187*$H187*$I187)</f>
        <v>42159.778645833328</v>
      </c>
      <c r="AC187" s="36">
        <v>0</v>
      </c>
      <c r="AD187" s="36">
        <f>(AC187/12*5*$D187*$F187*$G187*$I187*AD$11)+(AC187/12*7*$E187*$F187*$H187*$I187)</f>
        <v>0</v>
      </c>
      <c r="AE187" s="36">
        <v>0</v>
      </c>
      <c r="AF187" s="36">
        <f>(AE187/12*5*$D187*$F187*$G187*$I187*AF$11)+(AE187/12*7*$E187*$F187*$H187*$I187)</f>
        <v>0</v>
      </c>
      <c r="AG187" s="36">
        <v>3</v>
      </c>
      <c r="AH187" s="36">
        <f>(AG187/12*5*$D187*$F187*$G187*$I187*AH$11)+(AG187/12*7*$E187*$F187*$H187*$I187)</f>
        <v>54466.255821250001</v>
      </c>
      <c r="AI187" s="36"/>
      <c r="AJ187" s="36">
        <f>(AI187/12*5*$D187*$F187*$G187*$I187*AJ$11)+(AI187/12*7*$E187*$F187*$H187*$I187)</f>
        <v>0</v>
      </c>
      <c r="AK187" s="56">
        <v>620</v>
      </c>
      <c r="AL187" s="36">
        <f>(AK187/12*5*$D187*$F187*$G187*$I187*AL$11)+(AK187/12*7*$E187*$F187*$H187*$I187)</f>
        <v>11709652.497345831</v>
      </c>
      <c r="AM187" s="40">
        <v>0</v>
      </c>
      <c r="AN187" s="36">
        <f t="shared" si="1189"/>
        <v>0</v>
      </c>
      <c r="AO187" s="36">
        <v>0</v>
      </c>
      <c r="AP187" s="36">
        <f t="shared" si="1190"/>
        <v>0</v>
      </c>
      <c r="AQ187" s="36">
        <v>3</v>
      </c>
      <c r="AR187" s="36">
        <f t="shared" si="1191"/>
        <v>68641.795294800002</v>
      </c>
      <c r="AS187" s="36">
        <v>0</v>
      </c>
      <c r="AT187" s="36">
        <f t="shared" si="1192"/>
        <v>0</v>
      </c>
      <c r="AU187" s="36"/>
      <c r="AV187" s="36">
        <f t="shared" si="1193"/>
        <v>0</v>
      </c>
      <c r="AW187" s="36"/>
      <c r="AX187" s="36">
        <f t="shared" si="1194"/>
        <v>0</v>
      </c>
      <c r="AY187" s="36"/>
      <c r="AZ187" s="36">
        <f t="shared" si="1195"/>
        <v>0</v>
      </c>
      <c r="BA187" s="36">
        <v>0</v>
      </c>
      <c r="BB187" s="36">
        <f t="shared" si="1196"/>
        <v>0</v>
      </c>
      <c r="BC187" s="36">
        <v>0</v>
      </c>
      <c r="BD187" s="36">
        <f t="shared" si="1197"/>
        <v>0</v>
      </c>
      <c r="BE187" s="36">
        <v>0</v>
      </c>
      <c r="BF187" s="36">
        <f t="shared" si="1198"/>
        <v>0</v>
      </c>
      <c r="BG187" s="36">
        <v>0</v>
      </c>
      <c r="BH187" s="36">
        <f t="shared" si="1199"/>
        <v>0</v>
      </c>
      <c r="BI187" s="36">
        <v>0</v>
      </c>
      <c r="BJ187" s="36">
        <f t="shared" si="1200"/>
        <v>0</v>
      </c>
      <c r="BK187" s="36">
        <v>0</v>
      </c>
      <c r="BL187" s="36">
        <f t="shared" si="1201"/>
        <v>0</v>
      </c>
      <c r="BM187" s="46">
        <v>390</v>
      </c>
      <c r="BN187" s="36">
        <f t="shared" si="1202"/>
        <v>8496735.9081149995</v>
      </c>
      <c r="BO187" s="36">
        <v>0</v>
      </c>
      <c r="BP187" s="36">
        <f t="shared" si="1203"/>
        <v>0</v>
      </c>
      <c r="BQ187" s="36">
        <v>0</v>
      </c>
      <c r="BR187" s="36">
        <f t="shared" si="1204"/>
        <v>0</v>
      </c>
      <c r="BS187" s="36">
        <v>0</v>
      </c>
      <c r="BT187" s="36">
        <f t="shared" si="1205"/>
        <v>0</v>
      </c>
      <c r="BU187" s="36">
        <v>0</v>
      </c>
      <c r="BV187" s="36">
        <f t="shared" si="1206"/>
        <v>0</v>
      </c>
      <c r="BW187" s="36"/>
      <c r="BX187" s="36">
        <f t="shared" si="1207"/>
        <v>0</v>
      </c>
      <c r="BY187" s="36">
        <v>0</v>
      </c>
      <c r="BZ187" s="36">
        <f t="shared" si="1208"/>
        <v>0</v>
      </c>
      <c r="CA187" s="36">
        <v>0</v>
      </c>
      <c r="CB187" s="36">
        <f t="shared" si="1209"/>
        <v>0</v>
      </c>
      <c r="CC187" s="36"/>
      <c r="CD187" s="36">
        <f t="shared" si="1210"/>
        <v>0</v>
      </c>
      <c r="CE187" s="36"/>
      <c r="CF187" s="36">
        <f t="shared" si="1211"/>
        <v>0</v>
      </c>
      <c r="CG187" s="36"/>
      <c r="CH187" s="36">
        <f t="shared" si="1212"/>
        <v>0</v>
      </c>
      <c r="CI187" s="36"/>
      <c r="CJ187" s="36">
        <f t="shared" si="1213"/>
        <v>0</v>
      </c>
      <c r="CK187" s="36">
        <v>37</v>
      </c>
      <c r="CL187" s="36">
        <f t="shared" si="1214"/>
        <v>838562.21110025002</v>
      </c>
      <c r="CM187" s="36">
        <v>1</v>
      </c>
      <c r="CN187" s="36">
        <f t="shared" si="1215"/>
        <v>23943.729550650001</v>
      </c>
      <c r="CO187" s="41">
        <v>4</v>
      </c>
      <c r="CP187" s="36">
        <f t="shared" si="1216"/>
        <v>80190.892751666659</v>
      </c>
      <c r="CQ187" s="36"/>
      <c r="CR187" s="36">
        <f t="shared" si="1217"/>
        <v>0</v>
      </c>
      <c r="CS187" s="36"/>
      <c r="CT187" s="36">
        <f t="shared" si="1218"/>
        <v>0</v>
      </c>
      <c r="CU187" s="36"/>
      <c r="CV187" s="36">
        <f t="shared" si="1219"/>
        <v>0</v>
      </c>
      <c r="CW187" s="36">
        <v>5</v>
      </c>
      <c r="CX187" s="36">
        <f t="shared" si="1220"/>
        <v>119460.6062195</v>
      </c>
      <c r="CY187" s="36">
        <v>2</v>
      </c>
      <c r="CZ187" s="36">
        <f t="shared" si="1221"/>
        <v>47887.459101300003</v>
      </c>
      <c r="DA187" s="36">
        <v>4</v>
      </c>
      <c r="DB187" s="36">
        <f t="shared" si="1222"/>
        <v>80190.892751666659</v>
      </c>
      <c r="DC187" s="36"/>
      <c r="DD187" s="36">
        <f t="shared" si="1223"/>
        <v>0</v>
      </c>
      <c r="DE187" s="36"/>
      <c r="DF187" s="36">
        <f t="shared" si="1224"/>
        <v>0</v>
      </c>
      <c r="DG187" s="36"/>
      <c r="DH187" s="36">
        <f t="shared" si="1225"/>
        <v>0</v>
      </c>
      <c r="DI187" s="36"/>
      <c r="DJ187" s="36">
        <f t="shared" si="1226"/>
        <v>0</v>
      </c>
      <c r="DK187" s="36"/>
      <c r="DL187" s="36">
        <f t="shared" si="1227"/>
        <v>0</v>
      </c>
      <c r="DM187" s="36"/>
      <c r="DN187" s="36">
        <f t="shared" si="981"/>
        <v>0</v>
      </c>
      <c r="DO187" s="36">
        <f t="shared" si="1175"/>
        <v>1326</v>
      </c>
      <c r="DP187" s="36">
        <f t="shared" si="1175"/>
        <v>26410859.075191498</v>
      </c>
      <c r="DQ187" s="47">
        <f t="shared" si="1026"/>
        <v>995</v>
      </c>
      <c r="DR187" s="80">
        <f t="shared" si="983"/>
        <v>0.75037707390648567</v>
      </c>
    </row>
    <row r="188" spans="1:122" ht="45" customHeight="1" x14ac:dyDescent="0.25">
      <c r="A188" s="43"/>
      <c r="B188" s="44">
        <v>156</v>
      </c>
      <c r="C188" s="31" t="s">
        <v>313</v>
      </c>
      <c r="D188" s="32">
        <f t="shared" si="1021"/>
        <v>19063</v>
      </c>
      <c r="E188" s="33">
        <v>18530</v>
      </c>
      <c r="F188" s="45">
        <v>1.1000000000000001</v>
      </c>
      <c r="G188" s="35">
        <v>1</v>
      </c>
      <c r="H188" s="73">
        <v>0.8</v>
      </c>
      <c r="I188" s="32">
        <v>1.4</v>
      </c>
      <c r="J188" s="32">
        <v>1.68</v>
      </c>
      <c r="K188" s="32">
        <v>2.23</v>
      </c>
      <c r="L188" s="32">
        <v>2.57</v>
      </c>
      <c r="M188" s="36">
        <v>50</v>
      </c>
      <c r="N188" s="36">
        <f t="shared" si="1136"/>
        <v>1350149.7625000002</v>
      </c>
      <c r="O188" s="36">
        <v>0</v>
      </c>
      <c r="P188" s="36">
        <f t="shared" si="1136"/>
        <v>0</v>
      </c>
      <c r="Q188" s="36">
        <v>0</v>
      </c>
      <c r="R188" s="36">
        <f t="shared" ref="R188:R190" si="1228">(Q188/12*5*$D188*$F188*$G188*$I188*R$11)+(Q188/12*7*$E188*$F188*$H188*$I188*R$12)</f>
        <v>0</v>
      </c>
      <c r="S188" s="36"/>
      <c r="T188" s="36">
        <f t="shared" ref="T188:T190" si="1229">(S188/12*5*$D188*$F188*$G188*$I188*T$11)+(S188/12*7*$E188*$F188*$H188*$I188*T$12)</f>
        <v>0</v>
      </c>
      <c r="U188" s="36">
        <v>0</v>
      </c>
      <c r="V188" s="36">
        <f t="shared" ref="V188:V190" si="1230">(U188/12*5*$D188*$F188*$G188*$I188*V$11)+(U188/12*7*$E188*$F188*$H188*$I188*V$12)</f>
        <v>0</v>
      </c>
      <c r="W188" s="36">
        <v>2</v>
      </c>
      <c r="X188" s="36">
        <f t="shared" ref="X188:X190" si="1231">(W188/12*5*$D188*$F188*$G188*$I188*X$11)+(W188/12*7*$E188*$F188*$H188*$I188*X$12)</f>
        <v>54005.9905</v>
      </c>
      <c r="Y188" s="36">
        <v>0</v>
      </c>
      <c r="Z188" s="36">
        <f t="shared" ref="Z188:Z190" si="1232">(Y188/12*5*$D188*$F188*$G188*$I188*Z$11)+(Y188/12*7*$E188*$F188*$H188*$I188*Z$12)</f>
        <v>0</v>
      </c>
      <c r="AA188" s="36">
        <v>7</v>
      </c>
      <c r="AB188" s="36">
        <f t="shared" ref="AB188:AB190" si="1233">(AA188/12*5*$D188*$F188*$G188*$I188*AB$11)+(AA188/12*7*$E188*$F188*$H188*$I188*AB$12)</f>
        <v>237536.35675000001</v>
      </c>
      <c r="AC188" s="36">
        <v>0</v>
      </c>
      <c r="AD188" s="36">
        <f t="shared" ref="AD188:AD190" si="1234">(AC188/12*5*$D188*$F188*$G188*$I188*AD$11)+(AC188/12*7*$E188*$F188*$H188*$I188*AD$12)</f>
        <v>0</v>
      </c>
      <c r="AE188" s="36">
        <v>0</v>
      </c>
      <c r="AF188" s="36">
        <f t="shared" ref="AF188:AF190" si="1235">(AE188/12*5*$D188*$F188*$G188*$I188*AF$11)+(AE188/12*7*$E188*$F188*$H188*$I188*AF$12)</f>
        <v>0</v>
      </c>
      <c r="AG188" s="36"/>
      <c r="AH188" s="36">
        <f t="shared" ref="AH188:AH190" si="1236">(AG188/12*5*$D188*$F188*$G188*$I188*AH$11)+(AG188/12*7*$E188*$F188*$H188*$I188*AH$12)</f>
        <v>0</v>
      </c>
      <c r="AI188" s="36"/>
      <c r="AJ188" s="36">
        <f t="shared" ref="AJ188:AJ190" si="1237">(AI188/12*5*$D188*$F188*$G188*$I188*AJ$11)+(AI188/12*7*$E188*$F188*$H188*$I188*AJ$12)</f>
        <v>0</v>
      </c>
      <c r="AK188" s="56">
        <v>60</v>
      </c>
      <c r="AL188" s="36">
        <f t="shared" ref="AL188:AL190" si="1238">(AK188/12*5*$D188*$F188*$G188*$I188*AL$11)+(AK188/12*7*$E188*$F188*$H188*$I188*AL$12)</f>
        <v>1609170.8325</v>
      </c>
      <c r="AM188" s="40">
        <v>0</v>
      </c>
      <c r="AN188" s="36">
        <f t="shared" si="1176"/>
        <v>0</v>
      </c>
      <c r="AO188" s="36">
        <v>0</v>
      </c>
      <c r="AP188" s="36">
        <f t="shared" si="1177"/>
        <v>0</v>
      </c>
      <c r="AQ188" s="36">
        <v>40</v>
      </c>
      <c r="AR188" s="36">
        <f t="shared" si="1178"/>
        <v>1253643.4310400002</v>
      </c>
      <c r="AS188" s="36">
        <v>0</v>
      </c>
      <c r="AT188" s="36">
        <f t="shared" si="1179"/>
        <v>0</v>
      </c>
      <c r="AU188" s="36"/>
      <c r="AV188" s="36">
        <f t="shared" ref="AV188:AV190" si="1239">(AU188/12*5*$D188*$F188*$G188*$I188*AV$11)+(AU188/12*7*$E188*$F188*$H188*$I188*AV$12)</f>
        <v>0</v>
      </c>
      <c r="AW188" s="36"/>
      <c r="AX188" s="36">
        <f t="shared" ref="AX188:AX190" si="1240">(AW188/12*5*$D188*$F188*$G188*$I188*AX$11)+(AW188/12*7*$E188*$F188*$H188*$I188*AX$12)</f>
        <v>0</v>
      </c>
      <c r="AY188" s="36">
        <v>0</v>
      </c>
      <c r="AZ188" s="36">
        <f t="shared" si="1180"/>
        <v>0</v>
      </c>
      <c r="BA188" s="36">
        <v>0</v>
      </c>
      <c r="BB188" s="36">
        <f t="shared" ref="BB188:BB190" si="1241">(BA188/12*5*$D188*$F188*$G188*$I188*BB$11)+(BA188/12*7*$E188*$F188*$H188*$I188*BB$12)</f>
        <v>0</v>
      </c>
      <c r="BC188" s="36">
        <v>0</v>
      </c>
      <c r="BD188" s="36">
        <f t="shared" ref="BD188:BD190" si="1242">(BC188/12*5*$D188*$F188*$G188*$I188*BD$11)+(BC188/12*7*$E188*$F188*$H188*$I188*BD$12)</f>
        <v>0</v>
      </c>
      <c r="BE188" s="36">
        <v>0</v>
      </c>
      <c r="BF188" s="36">
        <f t="shared" ref="BF188:BF190" si="1243">(BE188/12*5*$D188*$F188*$G188*$I188*BF$11)+(BE188/12*7*$E188*$F188*$H188*$I188*BF$12)</f>
        <v>0</v>
      </c>
      <c r="BG188" s="36">
        <v>0</v>
      </c>
      <c r="BH188" s="36">
        <f t="shared" si="1181"/>
        <v>0</v>
      </c>
      <c r="BI188" s="36">
        <v>0</v>
      </c>
      <c r="BJ188" s="36">
        <f t="shared" si="1156"/>
        <v>0</v>
      </c>
      <c r="BK188" s="36">
        <v>0</v>
      </c>
      <c r="BL188" s="36">
        <f t="shared" si="1157"/>
        <v>0</v>
      </c>
      <c r="BM188" s="46">
        <v>120</v>
      </c>
      <c r="BN188" s="36">
        <f t="shared" si="1182"/>
        <v>3347938.9944000002</v>
      </c>
      <c r="BO188" s="36">
        <v>0</v>
      </c>
      <c r="BP188" s="36">
        <f t="shared" si="1183"/>
        <v>0</v>
      </c>
      <c r="BQ188" s="36">
        <v>0</v>
      </c>
      <c r="BR188" s="36">
        <f t="shared" si="1158"/>
        <v>0</v>
      </c>
      <c r="BS188" s="36">
        <v>0</v>
      </c>
      <c r="BT188" s="36">
        <f t="shared" si="1159"/>
        <v>0</v>
      </c>
      <c r="BU188" s="36">
        <v>0</v>
      </c>
      <c r="BV188" s="36">
        <f t="shared" si="1184"/>
        <v>0</v>
      </c>
      <c r="BW188" s="36"/>
      <c r="BX188" s="36">
        <f t="shared" si="1185"/>
        <v>0</v>
      </c>
      <c r="BY188" s="36">
        <v>0</v>
      </c>
      <c r="BZ188" s="36">
        <f t="shared" si="1160"/>
        <v>0</v>
      </c>
      <c r="CA188" s="36">
        <v>0</v>
      </c>
      <c r="CB188" s="36">
        <f t="shared" si="1186"/>
        <v>0</v>
      </c>
      <c r="CC188" s="36">
        <v>0</v>
      </c>
      <c r="CD188" s="36">
        <f t="shared" si="1161"/>
        <v>0</v>
      </c>
      <c r="CE188" s="36"/>
      <c r="CF188" s="36">
        <f t="shared" si="1162"/>
        <v>0</v>
      </c>
      <c r="CG188" s="36"/>
      <c r="CH188" s="36">
        <f t="shared" si="1163"/>
        <v>0</v>
      </c>
      <c r="CI188" s="36"/>
      <c r="CJ188" s="36">
        <f t="shared" si="1164"/>
        <v>0</v>
      </c>
      <c r="CK188" s="36">
        <v>16</v>
      </c>
      <c r="CL188" s="36">
        <f t="shared" si="1187"/>
        <v>496525.393056</v>
      </c>
      <c r="CM188" s="36"/>
      <c r="CN188" s="36">
        <f t="shared" si="1187"/>
        <v>0</v>
      </c>
      <c r="CO188" s="41"/>
      <c r="CP188" s="36">
        <f t="shared" si="1165"/>
        <v>0</v>
      </c>
      <c r="CQ188" s="36"/>
      <c r="CR188" s="36">
        <f t="shared" ref="CR188:CR190" si="1244">(CQ188/12*5*$D188*$F188*$G188*$J188*CR$11)+(CQ188/12*7*$E188*$F188*$H188*$J188*CR$12)</f>
        <v>0</v>
      </c>
      <c r="CS188" s="36"/>
      <c r="CT188" s="36">
        <f t="shared" ref="CT188:CT190" si="1245">(CS188/12*5*$D188*$F188*$G188*$J188*CT$11)+(CS188/12*7*$E188*$F188*$H188*$J188*CT$12)</f>
        <v>0</v>
      </c>
      <c r="CU188" s="36"/>
      <c r="CV188" s="36">
        <f t="shared" ref="CV188:CV190" si="1246">(CU188/12*5*$D188*$F188*$G188*$J188*CV$11)+(CU188/12*7*$E188*$F188*$H188*$J188*CV$12)</f>
        <v>0</v>
      </c>
      <c r="CW188" s="36"/>
      <c r="CX188" s="36">
        <f t="shared" ref="CX188:CX190" si="1247">(CW188/12*5*$D188*$F188*$G188*$J188*CX$11)+(CW188/12*7*$E188*$F188*$H188*$J188*CX$12)</f>
        <v>0</v>
      </c>
      <c r="CY188" s="36"/>
      <c r="CZ188" s="36">
        <f t="shared" ref="CZ188:CZ190" si="1248">(CY188/12*5*$D188*$F188*$G188*$J188*CZ$11)+(CY188/12*7*$E188*$F188*$H188*$J188*CZ$12)</f>
        <v>0</v>
      </c>
      <c r="DA188" s="36"/>
      <c r="DB188" s="36">
        <f t="shared" si="1171"/>
        <v>0</v>
      </c>
      <c r="DC188" s="36"/>
      <c r="DD188" s="36">
        <f t="shared" si="1172"/>
        <v>0</v>
      </c>
      <c r="DE188" s="36"/>
      <c r="DF188" s="36">
        <f t="shared" ref="DF188:DF190" si="1249">(DE188/12*5*$D188*$F188*$G188*$J188*DF$11)+(DE188/12*7*$E188*$F188*$H188*$J188*DF$12)</f>
        <v>0</v>
      </c>
      <c r="DG188" s="36"/>
      <c r="DH188" s="36">
        <f t="shared" ref="DH188:DH190" si="1250">(DG188/12*5*$D188*$F188*$G188*$J188*DH$11)+(DG188/12*7*$E188*$F188*$H188*$J188*DH$12)</f>
        <v>0</v>
      </c>
      <c r="DI188" s="36"/>
      <c r="DJ188" s="36">
        <f t="shared" si="1188"/>
        <v>0</v>
      </c>
      <c r="DK188" s="36"/>
      <c r="DL188" s="36">
        <f t="shared" si="1019"/>
        <v>0</v>
      </c>
      <c r="DM188" s="36"/>
      <c r="DN188" s="36">
        <f t="shared" si="981"/>
        <v>0</v>
      </c>
      <c r="DO188" s="36">
        <f t="shared" si="1175"/>
        <v>295</v>
      </c>
      <c r="DP188" s="36">
        <f t="shared" si="1175"/>
        <v>8348970.7607460003</v>
      </c>
      <c r="DQ188" s="47">
        <f t="shared" si="1026"/>
        <v>236</v>
      </c>
      <c r="DR188" s="80">
        <f t="shared" si="983"/>
        <v>0.8</v>
      </c>
    </row>
    <row r="189" spans="1:122" ht="38.25" customHeight="1" x14ac:dyDescent="0.25">
      <c r="A189" s="43"/>
      <c r="B189" s="44">
        <v>157</v>
      </c>
      <c r="C189" s="31" t="s">
        <v>314</v>
      </c>
      <c r="D189" s="32">
        <f t="shared" si="1021"/>
        <v>19063</v>
      </c>
      <c r="E189" s="33">
        <v>18530</v>
      </c>
      <c r="F189" s="45">
        <v>1.35</v>
      </c>
      <c r="G189" s="35">
        <v>1</v>
      </c>
      <c r="H189" s="73">
        <v>1</v>
      </c>
      <c r="I189" s="32">
        <v>1.4</v>
      </c>
      <c r="J189" s="32">
        <v>1.68</v>
      </c>
      <c r="K189" s="32">
        <v>2.23</v>
      </c>
      <c r="L189" s="32">
        <v>2.57</v>
      </c>
      <c r="M189" s="36">
        <v>366</v>
      </c>
      <c r="N189" s="36">
        <f t="shared" si="1136"/>
        <v>13774223.75175</v>
      </c>
      <c r="O189" s="36">
        <v>0</v>
      </c>
      <c r="P189" s="36">
        <f t="shared" si="1136"/>
        <v>0</v>
      </c>
      <c r="Q189" s="36">
        <v>0</v>
      </c>
      <c r="R189" s="36">
        <f t="shared" si="1228"/>
        <v>0</v>
      </c>
      <c r="S189" s="36"/>
      <c r="T189" s="36">
        <f t="shared" si="1229"/>
        <v>0</v>
      </c>
      <c r="U189" s="36">
        <v>0</v>
      </c>
      <c r="V189" s="36">
        <f t="shared" si="1230"/>
        <v>0</v>
      </c>
      <c r="W189" s="36">
        <v>0</v>
      </c>
      <c r="X189" s="36">
        <f t="shared" si="1231"/>
        <v>0</v>
      </c>
      <c r="Y189" s="36">
        <v>0</v>
      </c>
      <c r="Z189" s="36">
        <f t="shared" si="1232"/>
        <v>0</v>
      </c>
      <c r="AA189" s="36">
        <v>107</v>
      </c>
      <c r="AB189" s="36">
        <f t="shared" si="1233"/>
        <v>5068182.9318749998</v>
      </c>
      <c r="AC189" s="36">
        <v>0</v>
      </c>
      <c r="AD189" s="36">
        <f t="shared" si="1234"/>
        <v>0</v>
      </c>
      <c r="AE189" s="36">
        <v>0</v>
      </c>
      <c r="AF189" s="36">
        <f t="shared" si="1235"/>
        <v>0</v>
      </c>
      <c r="AG189" s="36">
        <v>0</v>
      </c>
      <c r="AH189" s="36">
        <f t="shared" si="1236"/>
        <v>0</v>
      </c>
      <c r="AI189" s="36"/>
      <c r="AJ189" s="36">
        <f t="shared" si="1237"/>
        <v>0</v>
      </c>
      <c r="AK189" s="56">
        <v>140</v>
      </c>
      <c r="AL189" s="36">
        <f t="shared" si="1238"/>
        <v>5237303.32125</v>
      </c>
      <c r="AM189" s="40">
        <v>0</v>
      </c>
      <c r="AN189" s="36">
        <f t="shared" si="1176"/>
        <v>0</v>
      </c>
      <c r="AO189" s="36">
        <v>0</v>
      </c>
      <c r="AP189" s="36">
        <f t="shared" si="1177"/>
        <v>0</v>
      </c>
      <c r="AQ189" s="36">
        <v>0</v>
      </c>
      <c r="AR189" s="36">
        <f t="shared" si="1178"/>
        <v>0</v>
      </c>
      <c r="AS189" s="36">
        <v>0</v>
      </c>
      <c r="AT189" s="36">
        <f t="shared" si="1179"/>
        <v>0</v>
      </c>
      <c r="AU189" s="36"/>
      <c r="AV189" s="36">
        <f t="shared" si="1239"/>
        <v>0</v>
      </c>
      <c r="AW189" s="36"/>
      <c r="AX189" s="36">
        <f t="shared" si="1240"/>
        <v>0</v>
      </c>
      <c r="AY189" s="36">
        <v>0</v>
      </c>
      <c r="AZ189" s="36">
        <f t="shared" si="1180"/>
        <v>0</v>
      </c>
      <c r="BA189" s="36">
        <v>0</v>
      </c>
      <c r="BB189" s="36">
        <f t="shared" si="1241"/>
        <v>0</v>
      </c>
      <c r="BC189" s="36">
        <v>0</v>
      </c>
      <c r="BD189" s="36">
        <f t="shared" si="1242"/>
        <v>0</v>
      </c>
      <c r="BE189" s="36">
        <v>0</v>
      </c>
      <c r="BF189" s="36">
        <f t="shared" si="1243"/>
        <v>0</v>
      </c>
      <c r="BG189" s="36">
        <v>0</v>
      </c>
      <c r="BH189" s="36">
        <f t="shared" si="1181"/>
        <v>0</v>
      </c>
      <c r="BI189" s="36">
        <v>0</v>
      </c>
      <c r="BJ189" s="36">
        <f t="shared" si="1156"/>
        <v>0</v>
      </c>
      <c r="BK189" s="36">
        <v>0</v>
      </c>
      <c r="BL189" s="36">
        <f t="shared" si="1157"/>
        <v>0</v>
      </c>
      <c r="BM189" s="46">
        <v>300</v>
      </c>
      <c r="BN189" s="36">
        <f t="shared" si="1182"/>
        <v>11610614.925000001</v>
      </c>
      <c r="BO189" s="36">
        <v>0</v>
      </c>
      <c r="BP189" s="36">
        <f t="shared" si="1183"/>
        <v>0</v>
      </c>
      <c r="BQ189" s="36">
        <v>0</v>
      </c>
      <c r="BR189" s="36">
        <f t="shared" si="1158"/>
        <v>0</v>
      </c>
      <c r="BS189" s="36">
        <v>0</v>
      </c>
      <c r="BT189" s="36">
        <f t="shared" si="1159"/>
        <v>0</v>
      </c>
      <c r="BU189" s="36">
        <v>0</v>
      </c>
      <c r="BV189" s="36">
        <f t="shared" si="1184"/>
        <v>0</v>
      </c>
      <c r="BW189" s="36"/>
      <c r="BX189" s="36">
        <f t="shared" si="1185"/>
        <v>0</v>
      </c>
      <c r="BY189" s="36">
        <v>0</v>
      </c>
      <c r="BZ189" s="36">
        <f t="shared" si="1160"/>
        <v>0</v>
      </c>
      <c r="CA189" s="36">
        <v>0</v>
      </c>
      <c r="CB189" s="36">
        <f t="shared" si="1186"/>
        <v>0</v>
      </c>
      <c r="CC189" s="36">
        <v>0</v>
      </c>
      <c r="CD189" s="36">
        <f t="shared" si="1161"/>
        <v>0</v>
      </c>
      <c r="CE189" s="36"/>
      <c r="CF189" s="36">
        <f t="shared" si="1162"/>
        <v>0</v>
      </c>
      <c r="CG189" s="36"/>
      <c r="CH189" s="36">
        <f t="shared" si="1163"/>
        <v>0</v>
      </c>
      <c r="CI189" s="36"/>
      <c r="CJ189" s="36">
        <f t="shared" si="1164"/>
        <v>0</v>
      </c>
      <c r="CK189" s="36"/>
      <c r="CL189" s="36">
        <f t="shared" si="1187"/>
        <v>0</v>
      </c>
      <c r="CM189" s="36"/>
      <c r="CN189" s="36">
        <f t="shared" si="1187"/>
        <v>0</v>
      </c>
      <c r="CO189" s="41"/>
      <c r="CP189" s="36">
        <f t="shared" si="1165"/>
        <v>0</v>
      </c>
      <c r="CQ189" s="36"/>
      <c r="CR189" s="36">
        <f t="shared" si="1244"/>
        <v>0</v>
      </c>
      <c r="CS189" s="36"/>
      <c r="CT189" s="36">
        <f t="shared" si="1245"/>
        <v>0</v>
      </c>
      <c r="CU189" s="36"/>
      <c r="CV189" s="36">
        <f t="shared" si="1246"/>
        <v>0</v>
      </c>
      <c r="CW189" s="36"/>
      <c r="CX189" s="36">
        <f t="shared" si="1247"/>
        <v>0</v>
      </c>
      <c r="CY189" s="36"/>
      <c r="CZ189" s="36">
        <f t="shared" si="1248"/>
        <v>0</v>
      </c>
      <c r="DA189" s="36"/>
      <c r="DB189" s="36">
        <f t="shared" si="1171"/>
        <v>0</v>
      </c>
      <c r="DC189" s="36"/>
      <c r="DD189" s="36">
        <f t="shared" si="1172"/>
        <v>0</v>
      </c>
      <c r="DE189" s="36"/>
      <c r="DF189" s="36">
        <f t="shared" si="1249"/>
        <v>0</v>
      </c>
      <c r="DG189" s="36"/>
      <c r="DH189" s="36">
        <f t="shared" si="1250"/>
        <v>0</v>
      </c>
      <c r="DI189" s="36"/>
      <c r="DJ189" s="36">
        <f t="shared" si="1188"/>
        <v>0</v>
      </c>
      <c r="DK189" s="36"/>
      <c r="DL189" s="36">
        <f>(DK189/12*5*$D189*$F189*$G189*$L189*DL$11)+(DK189/12*7*$E189*$F189*$H189*$L189*DL$12)</f>
        <v>0</v>
      </c>
      <c r="DM189" s="36"/>
      <c r="DN189" s="36">
        <f t="shared" si="981"/>
        <v>0</v>
      </c>
      <c r="DO189" s="36">
        <f t="shared" si="1175"/>
        <v>913</v>
      </c>
      <c r="DP189" s="36">
        <f t="shared" si="1175"/>
        <v>35690324.929875001</v>
      </c>
      <c r="DQ189" s="47">
        <f t="shared" si="1026"/>
        <v>913</v>
      </c>
      <c r="DR189" s="80">
        <f t="shared" si="983"/>
        <v>1</v>
      </c>
    </row>
    <row r="190" spans="1:122" ht="38.25" customHeight="1" x14ac:dyDescent="0.25">
      <c r="A190" s="43"/>
      <c r="B190" s="44">
        <v>158</v>
      </c>
      <c r="C190" s="31" t="s">
        <v>315</v>
      </c>
      <c r="D190" s="32">
        <f t="shared" si="1021"/>
        <v>19063</v>
      </c>
      <c r="E190" s="33">
        <v>18530</v>
      </c>
      <c r="F190" s="45">
        <v>1.96</v>
      </c>
      <c r="G190" s="35">
        <v>1</v>
      </c>
      <c r="H190" s="73">
        <v>1</v>
      </c>
      <c r="I190" s="32">
        <v>1.4</v>
      </c>
      <c r="J190" s="32">
        <v>1.68</v>
      </c>
      <c r="K190" s="32">
        <v>2.23</v>
      </c>
      <c r="L190" s="32">
        <v>2.57</v>
      </c>
      <c r="M190" s="36">
        <v>44</v>
      </c>
      <c r="N190" s="36">
        <f t="shared" si="1136"/>
        <v>2404147.0478666667</v>
      </c>
      <c r="O190" s="36">
        <v>0</v>
      </c>
      <c r="P190" s="36">
        <f t="shared" si="1136"/>
        <v>0</v>
      </c>
      <c r="Q190" s="36"/>
      <c r="R190" s="36">
        <f t="shared" si="1228"/>
        <v>0</v>
      </c>
      <c r="S190" s="36"/>
      <c r="T190" s="36">
        <f t="shared" si="1229"/>
        <v>0</v>
      </c>
      <c r="U190" s="36"/>
      <c r="V190" s="36">
        <f t="shared" si="1230"/>
        <v>0</v>
      </c>
      <c r="W190" s="36">
        <v>0</v>
      </c>
      <c r="X190" s="36">
        <f t="shared" si="1231"/>
        <v>0</v>
      </c>
      <c r="Y190" s="36"/>
      <c r="Z190" s="36">
        <f t="shared" si="1232"/>
        <v>0</v>
      </c>
      <c r="AA190" s="36">
        <v>0</v>
      </c>
      <c r="AB190" s="36">
        <f t="shared" si="1233"/>
        <v>0</v>
      </c>
      <c r="AC190" s="36">
        <v>0</v>
      </c>
      <c r="AD190" s="36">
        <f t="shared" si="1234"/>
        <v>0</v>
      </c>
      <c r="AE190" s="36">
        <v>0</v>
      </c>
      <c r="AF190" s="36">
        <f t="shared" si="1235"/>
        <v>0</v>
      </c>
      <c r="AG190" s="36"/>
      <c r="AH190" s="36">
        <f t="shared" si="1236"/>
        <v>0</v>
      </c>
      <c r="AI190" s="36"/>
      <c r="AJ190" s="36">
        <f t="shared" si="1237"/>
        <v>0</v>
      </c>
      <c r="AK190" s="56">
        <v>10</v>
      </c>
      <c r="AL190" s="36">
        <f t="shared" si="1238"/>
        <v>543127.7518333334</v>
      </c>
      <c r="AM190" s="40">
        <v>0</v>
      </c>
      <c r="AN190" s="36">
        <f t="shared" si="1176"/>
        <v>0</v>
      </c>
      <c r="AO190" s="36"/>
      <c r="AP190" s="36">
        <f t="shared" si="1177"/>
        <v>0</v>
      </c>
      <c r="AQ190" s="36"/>
      <c r="AR190" s="36">
        <f t="shared" si="1178"/>
        <v>0</v>
      </c>
      <c r="AS190" s="36"/>
      <c r="AT190" s="36">
        <f t="shared" si="1179"/>
        <v>0</v>
      </c>
      <c r="AU190" s="36"/>
      <c r="AV190" s="36">
        <f t="shared" si="1239"/>
        <v>0</v>
      </c>
      <c r="AW190" s="36"/>
      <c r="AX190" s="36">
        <f t="shared" si="1240"/>
        <v>0</v>
      </c>
      <c r="AY190" s="36"/>
      <c r="AZ190" s="36">
        <f t="shared" si="1180"/>
        <v>0</v>
      </c>
      <c r="BA190" s="36"/>
      <c r="BB190" s="36">
        <f t="shared" si="1241"/>
        <v>0</v>
      </c>
      <c r="BC190" s="36"/>
      <c r="BD190" s="36">
        <f t="shared" si="1242"/>
        <v>0</v>
      </c>
      <c r="BE190" s="36"/>
      <c r="BF190" s="36">
        <f t="shared" si="1243"/>
        <v>0</v>
      </c>
      <c r="BG190" s="36"/>
      <c r="BH190" s="36">
        <f t="shared" si="1181"/>
        <v>0</v>
      </c>
      <c r="BI190" s="36">
        <v>0</v>
      </c>
      <c r="BJ190" s="36">
        <f t="shared" si="1156"/>
        <v>0</v>
      </c>
      <c r="BK190" s="36"/>
      <c r="BL190" s="36">
        <f t="shared" si="1157"/>
        <v>0</v>
      </c>
      <c r="BM190" s="46">
        <v>40</v>
      </c>
      <c r="BN190" s="36">
        <f t="shared" si="1182"/>
        <v>2247585.7039999999</v>
      </c>
      <c r="BO190" s="36"/>
      <c r="BP190" s="36">
        <f t="shared" si="1183"/>
        <v>0</v>
      </c>
      <c r="BQ190" s="36"/>
      <c r="BR190" s="36">
        <f t="shared" si="1158"/>
        <v>0</v>
      </c>
      <c r="BS190" s="36"/>
      <c r="BT190" s="36">
        <f t="shared" si="1159"/>
        <v>0</v>
      </c>
      <c r="BU190" s="36"/>
      <c r="BV190" s="36">
        <f t="shared" si="1184"/>
        <v>0</v>
      </c>
      <c r="BW190" s="36"/>
      <c r="BX190" s="36">
        <f t="shared" si="1185"/>
        <v>0</v>
      </c>
      <c r="BY190" s="36"/>
      <c r="BZ190" s="36">
        <f t="shared" si="1160"/>
        <v>0</v>
      </c>
      <c r="CA190" s="36"/>
      <c r="CB190" s="36">
        <f t="shared" si="1186"/>
        <v>0</v>
      </c>
      <c r="CC190" s="36"/>
      <c r="CD190" s="36">
        <f t="shared" si="1161"/>
        <v>0</v>
      </c>
      <c r="CE190" s="36"/>
      <c r="CF190" s="36">
        <f t="shared" si="1162"/>
        <v>0</v>
      </c>
      <c r="CG190" s="36"/>
      <c r="CH190" s="36">
        <f t="shared" si="1163"/>
        <v>0</v>
      </c>
      <c r="CI190" s="36"/>
      <c r="CJ190" s="36">
        <f t="shared" si="1164"/>
        <v>0</v>
      </c>
      <c r="CK190" s="36"/>
      <c r="CL190" s="36">
        <f t="shared" si="1187"/>
        <v>0</v>
      </c>
      <c r="CM190" s="36"/>
      <c r="CN190" s="36">
        <f t="shared" si="1187"/>
        <v>0</v>
      </c>
      <c r="CO190" s="41"/>
      <c r="CP190" s="36">
        <f t="shared" si="1165"/>
        <v>0</v>
      </c>
      <c r="CQ190" s="36"/>
      <c r="CR190" s="36">
        <f t="shared" si="1244"/>
        <v>0</v>
      </c>
      <c r="CS190" s="36"/>
      <c r="CT190" s="36">
        <f t="shared" si="1245"/>
        <v>0</v>
      </c>
      <c r="CU190" s="36"/>
      <c r="CV190" s="36">
        <f t="shared" si="1246"/>
        <v>0</v>
      </c>
      <c r="CW190" s="36"/>
      <c r="CX190" s="36">
        <f t="shared" si="1247"/>
        <v>0</v>
      </c>
      <c r="CY190" s="36"/>
      <c r="CZ190" s="36">
        <f t="shared" si="1248"/>
        <v>0</v>
      </c>
      <c r="DA190" s="36"/>
      <c r="DB190" s="36">
        <f t="shared" si="1171"/>
        <v>0</v>
      </c>
      <c r="DC190" s="36"/>
      <c r="DD190" s="36">
        <f t="shared" si="1172"/>
        <v>0</v>
      </c>
      <c r="DE190" s="36"/>
      <c r="DF190" s="36">
        <f t="shared" si="1249"/>
        <v>0</v>
      </c>
      <c r="DG190" s="36"/>
      <c r="DH190" s="36">
        <f t="shared" si="1250"/>
        <v>0</v>
      </c>
      <c r="DI190" s="36"/>
      <c r="DJ190" s="36">
        <f t="shared" si="1188"/>
        <v>0</v>
      </c>
      <c r="DK190" s="36"/>
      <c r="DL190" s="36">
        <f>(DK190/12*5*$D190*$F190*$G190*$L190*DL$11)+(DK190/12*7*$E190*$F190*$H190*$L190*DL$12)</f>
        <v>0</v>
      </c>
      <c r="DM190" s="36"/>
      <c r="DN190" s="36">
        <f t="shared" si="981"/>
        <v>0</v>
      </c>
      <c r="DO190" s="36">
        <f t="shared" si="1175"/>
        <v>94</v>
      </c>
      <c r="DP190" s="36">
        <f t="shared" si="1175"/>
        <v>5194860.5037000002</v>
      </c>
      <c r="DQ190" s="47">
        <f t="shared" si="1026"/>
        <v>94</v>
      </c>
      <c r="DR190" s="80">
        <f t="shared" si="983"/>
        <v>1</v>
      </c>
    </row>
    <row r="191" spans="1:122" ht="18.75" customHeight="1" x14ac:dyDescent="0.25">
      <c r="A191" s="43">
        <v>1</v>
      </c>
      <c r="B191" s="44">
        <v>159</v>
      </c>
      <c r="C191" s="31" t="s">
        <v>316</v>
      </c>
      <c r="D191" s="32">
        <f t="shared" si="1021"/>
        <v>19063</v>
      </c>
      <c r="E191" s="33">
        <v>18530</v>
      </c>
      <c r="F191" s="45">
        <v>25</v>
      </c>
      <c r="G191" s="35">
        <v>1</v>
      </c>
      <c r="H191" s="82">
        <v>1.0289999999999999</v>
      </c>
      <c r="I191" s="32">
        <v>1.4</v>
      </c>
      <c r="J191" s="32">
        <v>1.68</v>
      </c>
      <c r="K191" s="32">
        <v>2.23</v>
      </c>
      <c r="L191" s="32">
        <v>2.57</v>
      </c>
      <c r="M191" s="36">
        <v>0</v>
      </c>
      <c r="N191" s="36">
        <f>(M191/12*5*$D191*$F191*$G191*$I191)+(M191/12*7*$E191*$F191*$H191*$I191)</f>
        <v>0</v>
      </c>
      <c r="O191" s="36">
        <v>0</v>
      </c>
      <c r="P191" s="36">
        <f>(O191/12*5*$D191*$F191*$G191*$I191)+(O191/12*7*$E191*$F191*$H191*$I191)</f>
        <v>0</v>
      </c>
      <c r="Q191" s="36"/>
      <c r="R191" s="36">
        <f>(Q191/12*5*$D191*$F191*$G191*$I191)+(Q191/12*7*$E191*$F191*$H191*$I191)</f>
        <v>0</v>
      </c>
      <c r="S191" s="36"/>
      <c r="T191" s="36">
        <f>(S191/12*5*$D191*$F191*$G191*$I191)+(S191/12*7*$E191*$F191*$H191*$I191)</f>
        <v>0</v>
      </c>
      <c r="U191" s="36"/>
      <c r="V191" s="36">
        <f>(U191/12*5*$D191*$F191*$G191*$I191)+(U191/12*7*$E191*$F191*$H191*$I191)</f>
        <v>0</v>
      </c>
      <c r="W191" s="36">
        <v>0</v>
      </c>
      <c r="X191" s="36">
        <f>(W191/12*5*$D191*$F191*$G191*$I191)+(W191/12*7*$E191*$F191*$H191*$I191)</f>
        <v>0</v>
      </c>
      <c r="Y191" s="36"/>
      <c r="Z191" s="36">
        <f>(Y191/12*5*$D191*$F191*$G191*$I191)+(Y191/12*7*$E191*$F191*$H191*$I191)</f>
        <v>0</v>
      </c>
      <c r="AA191" s="36">
        <v>25</v>
      </c>
      <c r="AB191" s="36">
        <f>(AA191/12*5*$D191*$F191*$G191*$I191)+(AA191/12*7*$E191*$F191*$H191*$I191)</f>
        <v>16682355.520833332</v>
      </c>
      <c r="AC191" s="36">
        <v>0</v>
      </c>
      <c r="AD191" s="36">
        <f>(AC191/12*5*$D191*$F191*$G191*$I191)+(AC191/12*7*$E191*$F191*$H191*$I191)</f>
        <v>0</v>
      </c>
      <c r="AE191" s="36">
        <v>0</v>
      </c>
      <c r="AF191" s="36">
        <f>(AE191/12*5*$D191*$F191*$G191*$I191)+(AE191/12*7*$E191*$F191*$H191*$I191)</f>
        <v>0</v>
      </c>
      <c r="AG191" s="36"/>
      <c r="AH191" s="36">
        <f>(AG191/12*5*$D191*$F191*$G191*$I191)+(AG191/12*7*$E191*$F191*$H191*$I191)</f>
        <v>0</v>
      </c>
      <c r="AI191" s="36"/>
      <c r="AJ191" s="36">
        <f>(AI191/12*5*$D191*$F191*$G191*$I191)+(AI191/12*7*$E191*$F191*$H191*$I191)</f>
        <v>0</v>
      </c>
      <c r="AK191" s="56">
        <v>0</v>
      </c>
      <c r="AL191" s="36">
        <f>(AK191/12*5*$D191*$F191*$G191*$I191)+(AK191/12*7*$E191*$F191*$H191*$I191)</f>
        <v>0</v>
      </c>
      <c r="AM191" s="40">
        <v>0</v>
      </c>
      <c r="AN191" s="36">
        <f>(AM191/12*5*$D191*$F191*$G191*$J191)+(AM191/12*7*$E191*$F191*$H191*$J191)</f>
        <v>0</v>
      </c>
      <c r="AO191" s="36"/>
      <c r="AP191" s="36">
        <f>(AO191/12*5*$D191*$F191*$G191*$J191)+(AO191/12*7*$E191*$F191*$H191*$J191)</f>
        <v>0</v>
      </c>
      <c r="AQ191" s="36"/>
      <c r="AR191" s="36">
        <f>(AQ191/12*5*$D191*$F191*$G191*$J191)+(AQ191/12*7*$E191*$F191*$H191*$J191)</f>
        <v>0</v>
      </c>
      <c r="AS191" s="36"/>
      <c r="AT191" s="36">
        <f>(AS191/12*5*$D191*$F191*$G191*$J191)+(AS191/12*7*$E191*$F191*$H191*$J191)</f>
        <v>0</v>
      </c>
      <c r="AU191" s="36"/>
      <c r="AV191" s="36">
        <f>(AU191/12*5*$D191*$F191*$G191*$I191)+(AU191/12*7*$E191*$F191*$H191*$I191)</f>
        <v>0</v>
      </c>
      <c r="AW191" s="36"/>
      <c r="AX191" s="36">
        <f>(AW191/12*5*$D191*$F191*$G191*$I191)+(AW191/12*7*$E191*$F191*$H191*$I191)</f>
        <v>0</v>
      </c>
      <c r="AY191" s="36"/>
      <c r="AZ191" s="36">
        <f>(AY191/12*5*$D191*$F191*$G191*$J191)+(AY191/12*7*$E191*$F191*$H191*$J191)</f>
        <v>0</v>
      </c>
      <c r="BA191" s="36"/>
      <c r="BB191" s="36">
        <f>(BA191/12*5*$D191*$F191*$G191*$I191)+(BA191/12*7*$E191*$F191*$H191*$I191)</f>
        <v>0</v>
      </c>
      <c r="BC191" s="36"/>
      <c r="BD191" s="36">
        <f>(BC191/12*5*$D191*$F191*$G191*$I191)+(BC191/12*7*$E191*$F191*$H191*$I191)</f>
        <v>0</v>
      </c>
      <c r="BE191" s="36"/>
      <c r="BF191" s="36">
        <f>(BE191/12*5*$D191*$F191*$G191*$I191)+(BE191/12*7*$E191*$F191*$H191*$I191)</f>
        <v>0</v>
      </c>
      <c r="BG191" s="36"/>
      <c r="BH191" s="36">
        <f>(BG191/12*5*$D191*$F191*$G191*$J191)+(BG191/12*7*$E191*$F191*$H191*$J191)</f>
        <v>0</v>
      </c>
      <c r="BI191" s="36">
        <v>0</v>
      </c>
      <c r="BJ191" s="36">
        <f>(BI191/12*5*$D191*$F191*$G191*$I191)+(BI191/12*7*$E191*$F191*$H191*$I191)</f>
        <v>0</v>
      </c>
      <c r="BK191" s="36"/>
      <c r="BL191" s="36">
        <f>(BK191/12*5*$D191*$F191*$G191*$I191)+(BK191/12*7*$E191*$F191*$H191*$I191)</f>
        <v>0</v>
      </c>
      <c r="BM191" s="46"/>
      <c r="BN191" s="36">
        <f>(BM191/12*5*$D191*$F191*$G191*$J191)+(BM191/12*7*$E191*$F191*$H191*$J191)</f>
        <v>0</v>
      </c>
      <c r="BO191" s="36"/>
      <c r="BP191" s="36">
        <f>(BO191/12*5*$D191*$F191*$G191*$J191)+(BO191/12*7*$E191*$F191*$H191*$J191)</f>
        <v>0</v>
      </c>
      <c r="BQ191" s="36"/>
      <c r="BR191" s="36">
        <f>(BQ191/12*5*$D191*$F191*$G191*$I191)+(BQ191/12*7*$E191*$F191*$H191*$I191)</f>
        <v>0</v>
      </c>
      <c r="BS191" s="36"/>
      <c r="BT191" s="36">
        <f>(BS191/12*5*$D191*$F191*$G191*$I191)+(BS191/12*7*$E191*$F191*$H191*$I191)</f>
        <v>0</v>
      </c>
      <c r="BU191" s="36"/>
      <c r="BV191" s="36">
        <f>(BU191/12*5*$D191*$F191*$G191*$J191)+(BU191/12*7*$E191*$F191*$H191*$J191)</f>
        <v>0</v>
      </c>
      <c r="BW191" s="36"/>
      <c r="BX191" s="36">
        <f>(BW191/12*5*$D191*$F191*$G191*$J191)+(BW191/12*7*$E191*$F191*$H191*$J191)</f>
        <v>0</v>
      </c>
      <c r="BY191" s="36"/>
      <c r="BZ191" s="36">
        <f>(BY191/12*5*$D191*$F191*$G191*$I191)+(BY191/12*7*$E191*$F191*$H191*$I191)</f>
        <v>0</v>
      </c>
      <c r="CA191" s="36"/>
      <c r="CB191" s="36">
        <f>(CA191/12*5*$D191*$F191*$G191*$J191)+(CA191/12*7*$E191*$F191*$H191*$J191)</f>
        <v>0</v>
      </c>
      <c r="CC191" s="36"/>
      <c r="CD191" s="36">
        <f>(CC191/12*5*$D191*$F191*$G191*$I191)+(CC191/12*7*$E191*$F191*$H191*$I191)</f>
        <v>0</v>
      </c>
      <c r="CE191" s="36"/>
      <c r="CF191" s="36">
        <f>(CE191/12*5*$D191*$F191*$G191*$I191)+(CE191/12*7*$E191*$F191*$H191*$I191)</f>
        <v>0</v>
      </c>
      <c r="CG191" s="36"/>
      <c r="CH191" s="36">
        <f>(CG191/12*5*$D191*$F191*$G191*$I191)+(CG191/12*7*$E191*$F191*$H191*$I191)</f>
        <v>0</v>
      </c>
      <c r="CI191" s="36"/>
      <c r="CJ191" s="36">
        <f>(CI191/12*5*$D191*$F191*$G191*$I191)+(CI191/12*7*$E191*$F191*$H191*$I191)</f>
        <v>0</v>
      </c>
      <c r="CK191" s="36"/>
      <c r="CL191" s="36">
        <f>(CK191/12*5*$D191*$F191*$G191*$J191)+(CK191/12*7*$E191*$F191*$H191*$J191)</f>
        <v>0</v>
      </c>
      <c r="CM191" s="36"/>
      <c r="CN191" s="36">
        <f>(CM191/12*5*$D191*$F191*$G191*$J191)+(CM191/12*7*$E191*$F191*$H191*$J191)</f>
        <v>0</v>
      </c>
      <c r="CO191" s="41"/>
      <c r="CP191" s="36">
        <f>(CO191/12*5*$D191*$F191*$G191*$I191)+(CO191/12*7*$E191*$F191*$H191*$I191)</f>
        <v>0</v>
      </c>
      <c r="CQ191" s="36"/>
      <c r="CR191" s="36">
        <f>(CQ191/12*5*$D191*$F191*$G191*$J191)+(CQ191/12*7*$E191*$F191*$H191*$J191)</f>
        <v>0</v>
      </c>
      <c r="CS191" s="36"/>
      <c r="CT191" s="36">
        <f>(CS191/12*5*$D191*$F191*$G191*$J191)+(CS191/12*7*$E191*$F191*$H191*$J191)</f>
        <v>0</v>
      </c>
      <c r="CU191" s="36"/>
      <c r="CV191" s="36">
        <f>(CU191/12*5*$D191*$F191*$G191*$J191)+(CU191/12*7*$E191*$F191*$H191*$J191)</f>
        <v>0</v>
      </c>
      <c r="CW191" s="36"/>
      <c r="CX191" s="36">
        <f>(CW191/12*5*$D191*$F191*$G191*$J191)+(CW191/12*7*$E191*$F191*$H191*$J191)</f>
        <v>0</v>
      </c>
      <c r="CY191" s="36"/>
      <c r="CZ191" s="36">
        <f>(CY191/12*5*$D191*$F191*$G191*$J191)+(CY191/12*7*$E191*$F191*$H191*$J191)</f>
        <v>0</v>
      </c>
      <c r="DA191" s="36"/>
      <c r="DB191" s="36">
        <f>(DA191/12*5*$D191*$F191*$G191*$I191)+(DA191/12*7*$E191*$F191*$H191*$I191)</f>
        <v>0</v>
      </c>
      <c r="DC191" s="36"/>
      <c r="DD191" s="36">
        <f>(DC191/12*5*$D191*$F191*$G191*$I191)+(DC191/12*7*$E191*$F191*$H191*$I191)</f>
        <v>0</v>
      </c>
      <c r="DE191" s="36"/>
      <c r="DF191" s="36">
        <f>(DE191/12*5*$D191*$F191*$G191*$J191)+(DE191/12*7*$E191*$F191*$H191*$J191)</f>
        <v>0</v>
      </c>
      <c r="DG191" s="36"/>
      <c r="DH191" s="36">
        <f>(DG191/12*5*$D191*$F191*$G191*$J191)+(DG191/12*7*$E191*$F191*$H191*$J191)</f>
        <v>0</v>
      </c>
      <c r="DI191" s="36"/>
      <c r="DJ191" s="36">
        <f>(DI191/12*5*$D191*$F191*$G191*$K191)+(DI191/12*7*$E191*$F191*$H191*$K191)</f>
        <v>0</v>
      </c>
      <c r="DK191" s="36"/>
      <c r="DL191" s="36">
        <f>(DK191/12*5*$D191*$F191*$G191*$L191)+(DK191/12*7*$E191*$F191*$H191*$L191)</f>
        <v>0</v>
      </c>
      <c r="DM191" s="36"/>
      <c r="DN191" s="36">
        <f>(DM191*$D191*$F191*$G191*$J191)</f>
        <v>0</v>
      </c>
      <c r="DO191" s="36">
        <f t="shared" si="1175"/>
        <v>25</v>
      </c>
      <c r="DP191" s="36">
        <f t="shared" si="1175"/>
        <v>16682355.520833332</v>
      </c>
      <c r="DQ191" s="47">
        <f t="shared" si="1026"/>
        <v>26</v>
      </c>
      <c r="DR191" s="80">
        <f t="shared" si="983"/>
        <v>1.04</v>
      </c>
    </row>
    <row r="192" spans="1:122" ht="15.75" customHeight="1" x14ac:dyDescent="0.25">
      <c r="A192" s="43">
        <v>21</v>
      </c>
      <c r="B192" s="71"/>
      <c r="C192" s="67" t="s">
        <v>317</v>
      </c>
      <c r="D192" s="32">
        <f t="shared" si="1021"/>
        <v>19063</v>
      </c>
      <c r="E192" s="33">
        <v>18530</v>
      </c>
      <c r="F192" s="72">
        <v>0.92</v>
      </c>
      <c r="G192" s="35">
        <v>1</v>
      </c>
      <c r="H192" s="55">
        <v>1</v>
      </c>
      <c r="I192" s="32">
        <v>1.4</v>
      </c>
      <c r="J192" s="32">
        <v>1.68</v>
      </c>
      <c r="K192" s="32">
        <v>2.23</v>
      </c>
      <c r="L192" s="32">
        <v>2.57</v>
      </c>
      <c r="M192" s="51">
        <f t="shared" ref="M192" si="1251">SUM(M193:M200)</f>
        <v>0</v>
      </c>
      <c r="N192" s="51">
        <f t="shared" ref="N192:BY192" si="1252">SUM(N193:N200)</f>
        <v>0</v>
      </c>
      <c r="O192" s="51">
        <f t="shared" si="1252"/>
        <v>2</v>
      </c>
      <c r="P192" s="51">
        <f t="shared" si="1252"/>
        <v>28434.948850000001</v>
      </c>
      <c r="Q192" s="51">
        <f t="shared" si="1252"/>
        <v>6192</v>
      </c>
      <c r="R192" s="51">
        <f t="shared" si="1252"/>
        <v>226708392.28315833</v>
      </c>
      <c r="S192" s="51">
        <f t="shared" si="1252"/>
        <v>0</v>
      </c>
      <c r="T192" s="51">
        <f t="shared" si="1252"/>
        <v>0</v>
      </c>
      <c r="U192" s="51">
        <f t="shared" si="1252"/>
        <v>0</v>
      </c>
      <c r="V192" s="51">
        <f t="shared" si="1252"/>
        <v>0</v>
      </c>
      <c r="W192" s="51">
        <f t="shared" si="1252"/>
        <v>0</v>
      </c>
      <c r="X192" s="51">
        <f t="shared" si="1252"/>
        <v>0</v>
      </c>
      <c r="Y192" s="51">
        <f t="shared" si="1252"/>
        <v>0</v>
      </c>
      <c r="Z192" s="51">
        <f t="shared" si="1252"/>
        <v>0</v>
      </c>
      <c r="AA192" s="51">
        <f t="shared" si="1252"/>
        <v>0</v>
      </c>
      <c r="AB192" s="51">
        <f t="shared" si="1252"/>
        <v>0</v>
      </c>
      <c r="AC192" s="51">
        <f t="shared" si="1252"/>
        <v>0</v>
      </c>
      <c r="AD192" s="51">
        <f t="shared" si="1252"/>
        <v>0</v>
      </c>
      <c r="AE192" s="51">
        <f t="shared" si="1252"/>
        <v>0</v>
      </c>
      <c r="AF192" s="51">
        <f t="shared" si="1252"/>
        <v>0</v>
      </c>
      <c r="AG192" s="51">
        <f t="shared" si="1252"/>
        <v>5</v>
      </c>
      <c r="AH192" s="51">
        <f t="shared" si="1252"/>
        <v>60534.005875000003</v>
      </c>
      <c r="AI192" s="51">
        <f t="shared" si="1252"/>
        <v>0</v>
      </c>
      <c r="AJ192" s="51">
        <f t="shared" si="1252"/>
        <v>0</v>
      </c>
      <c r="AK192" s="51">
        <f t="shared" si="1252"/>
        <v>0</v>
      </c>
      <c r="AL192" s="51">
        <f t="shared" si="1252"/>
        <v>0</v>
      </c>
      <c r="AM192" s="51">
        <f t="shared" si="1252"/>
        <v>0</v>
      </c>
      <c r="AN192" s="51">
        <f t="shared" si="1252"/>
        <v>0</v>
      </c>
      <c r="AO192" s="51">
        <f t="shared" si="1252"/>
        <v>0</v>
      </c>
      <c r="AP192" s="51">
        <f t="shared" si="1252"/>
        <v>0</v>
      </c>
      <c r="AQ192" s="51">
        <f t="shared" si="1252"/>
        <v>1</v>
      </c>
      <c r="AR192" s="51">
        <f t="shared" si="1252"/>
        <v>21268.809408000001</v>
      </c>
      <c r="AS192" s="51">
        <f t="shared" si="1252"/>
        <v>0</v>
      </c>
      <c r="AT192" s="51">
        <f t="shared" si="1252"/>
        <v>0</v>
      </c>
      <c r="AU192" s="51">
        <f t="shared" si="1252"/>
        <v>0</v>
      </c>
      <c r="AV192" s="51">
        <f t="shared" si="1252"/>
        <v>0</v>
      </c>
      <c r="AW192" s="51">
        <f t="shared" si="1252"/>
        <v>0</v>
      </c>
      <c r="AX192" s="51">
        <f t="shared" si="1252"/>
        <v>0</v>
      </c>
      <c r="AY192" s="51">
        <f t="shared" si="1252"/>
        <v>0</v>
      </c>
      <c r="AZ192" s="51">
        <f t="shared" si="1252"/>
        <v>0</v>
      </c>
      <c r="BA192" s="51">
        <f t="shared" si="1252"/>
        <v>0</v>
      </c>
      <c r="BB192" s="51">
        <f t="shared" si="1252"/>
        <v>0</v>
      </c>
      <c r="BC192" s="51">
        <f t="shared" si="1252"/>
        <v>0</v>
      </c>
      <c r="BD192" s="51">
        <f t="shared" si="1252"/>
        <v>0</v>
      </c>
      <c r="BE192" s="51">
        <f t="shared" si="1252"/>
        <v>0</v>
      </c>
      <c r="BF192" s="51">
        <f t="shared" si="1252"/>
        <v>0</v>
      </c>
      <c r="BG192" s="51">
        <f t="shared" si="1252"/>
        <v>0</v>
      </c>
      <c r="BH192" s="51">
        <f t="shared" si="1252"/>
        <v>0</v>
      </c>
      <c r="BI192" s="51">
        <f t="shared" si="1252"/>
        <v>2519</v>
      </c>
      <c r="BJ192" s="51">
        <f t="shared" si="1252"/>
        <v>41458036.121547498</v>
      </c>
      <c r="BK192" s="51">
        <f t="shared" si="1252"/>
        <v>0</v>
      </c>
      <c r="BL192" s="51">
        <f t="shared" si="1252"/>
        <v>0</v>
      </c>
      <c r="BM192" s="51">
        <f t="shared" si="1252"/>
        <v>1190</v>
      </c>
      <c r="BN192" s="51">
        <f t="shared" si="1252"/>
        <v>23439658.085899998</v>
      </c>
      <c r="BO192" s="51">
        <f t="shared" si="1252"/>
        <v>6</v>
      </c>
      <c r="BP192" s="51">
        <f t="shared" si="1252"/>
        <v>108932.80229999998</v>
      </c>
      <c r="BQ192" s="51">
        <f t="shared" si="1252"/>
        <v>0</v>
      </c>
      <c r="BR192" s="51">
        <f t="shared" si="1252"/>
        <v>0</v>
      </c>
      <c r="BS192" s="51">
        <f t="shared" si="1252"/>
        <v>0</v>
      </c>
      <c r="BT192" s="51">
        <f t="shared" si="1252"/>
        <v>0</v>
      </c>
      <c r="BU192" s="51">
        <f t="shared" si="1252"/>
        <v>0</v>
      </c>
      <c r="BV192" s="51">
        <f t="shared" si="1252"/>
        <v>0</v>
      </c>
      <c r="BW192" s="51">
        <f t="shared" si="1252"/>
        <v>0</v>
      </c>
      <c r="BX192" s="51">
        <f t="shared" si="1252"/>
        <v>0</v>
      </c>
      <c r="BY192" s="51">
        <f t="shared" si="1252"/>
        <v>0</v>
      </c>
      <c r="BZ192" s="51">
        <f t="shared" ref="BZ192:DQ192" si="1253">SUM(BZ193:BZ200)</f>
        <v>0</v>
      </c>
      <c r="CA192" s="51">
        <f t="shared" si="1253"/>
        <v>0</v>
      </c>
      <c r="CB192" s="51">
        <f t="shared" si="1253"/>
        <v>0</v>
      </c>
      <c r="CC192" s="51">
        <f t="shared" si="1253"/>
        <v>0</v>
      </c>
      <c r="CD192" s="51">
        <f t="shared" si="1253"/>
        <v>0</v>
      </c>
      <c r="CE192" s="51">
        <f t="shared" si="1253"/>
        <v>0</v>
      </c>
      <c r="CF192" s="51">
        <f t="shared" si="1253"/>
        <v>0</v>
      </c>
      <c r="CG192" s="51">
        <f t="shared" si="1253"/>
        <v>0</v>
      </c>
      <c r="CH192" s="51">
        <f t="shared" si="1253"/>
        <v>0</v>
      </c>
      <c r="CI192" s="51">
        <f t="shared" si="1253"/>
        <v>0</v>
      </c>
      <c r="CJ192" s="51">
        <f t="shared" si="1253"/>
        <v>0</v>
      </c>
      <c r="CK192" s="51">
        <f t="shared" si="1253"/>
        <v>0</v>
      </c>
      <c r="CL192" s="51">
        <f t="shared" si="1253"/>
        <v>0</v>
      </c>
      <c r="CM192" s="51">
        <f t="shared" si="1253"/>
        <v>7</v>
      </c>
      <c r="CN192" s="51">
        <f t="shared" si="1253"/>
        <v>169661.774898</v>
      </c>
      <c r="CO192" s="59">
        <f t="shared" si="1253"/>
        <v>0</v>
      </c>
      <c r="CP192" s="51">
        <f t="shared" si="1253"/>
        <v>0</v>
      </c>
      <c r="CQ192" s="51">
        <f t="shared" si="1253"/>
        <v>0</v>
      </c>
      <c r="CR192" s="51">
        <f t="shared" si="1253"/>
        <v>0</v>
      </c>
      <c r="CS192" s="51">
        <f t="shared" si="1253"/>
        <v>0</v>
      </c>
      <c r="CT192" s="51">
        <f t="shared" si="1253"/>
        <v>0</v>
      </c>
      <c r="CU192" s="51">
        <f t="shared" si="1253"/>
        <v>0</v>
      </c>
      <c r="CV192" s="51">
        <f t="shared" si="1253"/>
        <v>0</v>
      </c>
      <c r="CW192" s="51">
        <f t="shared" si="1253"/>
        <v>0</v>
      </c>
      <c r="CX192" s="51">
        <f t="shared" si="1253"/>
        <v>0</v>
      </c>
      <c r="CY192" s="51">
        <f t="shared" si="1253"/>
        <v>6</v>
      </c>
      <c r="CZ192" s="51">
        <f t="shared" si="1253"/>
        <v>126221.82218100001</v>
      </c>
      <c r="DA192" s="51">
        <f t="shared" si="1253"/>
        <v>2</v>
      </c>
      <c r="DB192" s="51">
        <f t="shared" si="1253"/>
        <v>30259.111749999996</v>
      </c>
      <c r="DC192" s="51">
        <f t="shared" si="1253"/>
        <v>1</v>
      </c>
      <c r="DD192" s="51">
        <f t="shared" si="1253"/>
        <v>20161.13407</v>
      </c>
      <c r="DE192" s="51">
        <f t="shared" si="1253"/>
        <v>0</v>
      </c>
      <c r="DF192" s="51">
        <f t="shared" si="1253"/>
        <v>0</v>
      </c>
      <c r="DG192" s="51">
        <f t="shared" si="1253"/>
        <v>33</v>
      </c>
      <c r="DH192" s="51">
        <f t="shared" si="1253"/>
        <v>649719.55817999993</v>
      </c>
      <c r="DI192" s="51">
        <f t="shared" si="1253"/>
        <v>1</v>
      </c>
      <c r="DJ192" s="51">
        <f t="shared" si="1253"/>
        <v>34872.737212499997</v>
      </c>
      <c r="DK192" s="51">
        <f t="shared" si="1253"/>
        <v>3</v>
      </c>
      <c r="DL192" s="51">
        <f t="shared" si="1253"/>
        <v>87380.830109999995</v>
      </c>
      <c r="DM192" s="51">
        <f t="shared" si="1253"/>
        <v>0</v>
      </c>
      <c r="DN192" s="51">
        <f t="shared" si="1253"/>
        <v>0</v>
      </c>
      <c r="DO192" s="51">
        <f t="shared" si="1253"/>
        <v>9968</v>
      </c>
      <c r="DP192" s="51">
        <f t="shared" si="1253"/>
        <v>292943534.02544028</v>
      </c>
      <c r="DQ192" s="51">
        <f t="shared" si="1253"/>
        <v>8561</v>
      </c>
      <c r="DR192" s="70">
        <f t="shared" ref="DR192" si="1254">SUM(DQ192/DO192)</f>
        <v>0.8588483146067416</v>
      </c>
    </row>
    <row r="193" spans="1:122" ht="25.5" customHeight="1" x14ac:dyDescent="0.25">
      <c r="A193" s="43"/>
      <c r="B193" s="44">
        <v>160</v>
      </c>
      <c r="C193" s="31" t="s">
        <v>318</v>
      </c>
      <c r="D193" s="32">
        <f t="shared" si="1021"/>
        <v>19063</v>
      </c>
      <c r="E193" s="33">
        <v>18530</v>
      </c>
      <c r="F193" s="45">
        <v>0.49</v>
      </c>
      <c r="G193" s="35">
        <v>1</v>
      </c>
      <c r="H193" s="55">
        <v>1</v>
      </c>
      <c r="I193" s="32">
        <v>1.4</v>
      </c>
      <c r="J193" s="32">
        <v>1.68</v>
      </c>
      <c r="K193" s="32">
        <v>2.23</v>
      </c>
      <c r="L193" s="32">
        <v>2.57</v>
      </c>
      <c r="M193" s="36">
        <v>0</v>
      </c>
      <c r="N193" s="36">
        <f t="shared" ref="N193:P194" si="1255">(M193/12*5*$D193*$F193*$G193*$I193*N$11)+(M193/12*7*$E193*$F193*$H193*$I193*N$12)</f>
        <v>0</v>
      </c>
      <c r="O193" s="36">
        <v>0</v>
      </c>
      <c r="P193" s="36">
        <f t="shared" si="1255"/>
        <v>0</v>
      </c>
      <c r="Q193" s="36">
        <v>283</v>
      </c>
      <c r="R193" s="36">
        <f t="shared" ref="R193:R194" si="1256">(Q193/12*5*$D193*$F193*$G193*$I193*R$11)+(Q193/12*7*$E193*$F193*$H193*$I193*R$12)</f>
        <v>4495300.1730583329</v>
      </c>
      <c r="S193" s="36"/>
      <c r="T193" s="36">
        <f t="shared" ref="T193:T194" si="1257">(S193/12*5*$D193*$F193*$G193*$I193*T$11)+(S193/12*7*$E193*$F193*$H193*$I193*T$12)</f>
        <v>0</v>
      </c>
      <c r="U193" s="36">
        <v>0</v>
      </c>
      <c r="V193" s="36">
        <f t="shared" ref="V193:V194" si="1258">(U193/12*5*$D193*$F193*$G193*$I193*V$11)+(U193/12*7*$E193*$F193*$H193*$I193*V$12)</f>
        <v>0</v>
      </c>
      <c r="W193" s="36">
        <v>0</v>
      </c>
      <c r="X193" s="36">
        <f t="shared" ref="X193:X194" si="1259">(W193/12*5*$D193*$F193*$G193*$I193*X$11)+(W193/12*7*$E193*$F193*$H193*$I193*X$12)</f>
        <v>0</v>
      </c>
      <c r="Y193" s="36">
        <v>0</v>
      </c>
      <c r="Z193" s="36">
        <f t="shared" ref="Z193:Z194" si="1260">(Y193/12*5*$D193*$F193*$G193*$I193*Z$11)+(Y193/12*7*$E193*$F193*$H193*$I193*Z$12)</f>
        <v>0</v>
      </c>
      <c r="AA193" s="36">
        <v>0</v>
      </c>
      <c r="AB193" s="36">
        <f t="shared" ref="AB193:AB194" si="1261">(AA193/12*5*$D193*$F193*$G193*$I193*AB$11)+(AA193/12*7*$E193*$F193*$H193*$I193*AB$12)</f>
        <v>0</v>
      </c>
      <c r="AC193" s="36">
        <v>0</v>
      </c>
      <c r="AD193" s="36">
        <f t="shared" ref="AD193:AD194" si="1262">(AC193/12*5*$D193*$F193*$G193*$I193*AD$11)+(AC193/12*7*$E193*$F193*$H193*$I193*AD$12)</f>
        <v>0</v>
      </c>
      <c r="AE193" s="36">
        <v>0</v>
      </c>
      <c r="AF193" s="36">
        <f t="shared" ref="AF193:AF194" si="1263">(AE193/12*5*$D193*$F193*$G193*$I193*AF$11)+(AE193/12*7*$E193*$F193*$H193*$I193*AF$12)</f>
        <v>0</v>
      </c>
      <c r="AG193" s="36"/>
      <c r="AH193" s="36">
        <f t="shared" ref="AH193:AH194" si="1264">(AG193/12*5*$D193*$F193*$G193*$I193*AH$11)+(AG193/12*7*$E193*$F193*$H193*$I193*AH$12)</f>
        <v>0</v>
      </c>
      <c r="AI193" s="36"/>
      <c r="AJ193" s="36">
        <f t="shared" ref="AJ193:AJ194" si="1265">(AI193/12*5*$D193*$F193*$G193*$I193*AJ$11)+(AI193/12*7*$E193*$F193*$H193*$I193*AJ$12)</f>
        <v>0</v>
      </c>
      <c r="AK193" s="56">
        <v>0</v>
      </c>
      <c r="AL193" s="36">
        <f t="shared" ref="AL193:AL194" si="1266">(AK193/12*5*$D193*$F193*$G193*$I193*AL$11)+(AK193/12*7*$E193*$F193*$H193*$I193*AL$12)</f>
        <v>0</v>
      </c>
      <c r="AM193" s="40">
        <v>0</v>
      </c>
      <c r="AN193" s="36">
        <f t="shared" ref="AN193:AN194" si="1267">(AM193/12*5*$D193*$F193*$G193*$J193*AN$11)+(AM193/12*7*$E193*$F193*$H193*$J193*AN$12)</f>
        <v>0</v>
      </c>
      <c r="AO193" s="36">
        <v>0</v>
      </c>
      <c r="AP193" s="36">
        <f t="shared" ref="AP193:AP194" si="1268">(AO193/12*5*$D193*$F193*$G193*$J193*AP$11)+(AO193/12*7*$E193*$F193*$H193*$J193*AP$12)</f>
        <v>0</v>
      </c>
      <c r="AQ193" s="36">
        <v>0</v>
      </c>
      <c r="AR193" s="36">
        <f t="shared" ref="AR193:AR194" si="1269">(AQ193/12*5*$D193*$F193*$G193*$J193*AR$11)+(AQ193/12*7*$E193*$F193*$H193*$J193*AR$12)</f>
        <v>0</v>
      </c>
      <c r="AS193" s="36">
        <v>0</v>
      </c>
      <c r="AT193" s="36">
        <f t="shared" ref="AT193:AT194" si="1270">(AS193/12*5*$D193*$F193*$G193*$J193*AT$11)+(AS193/12*7*$E193*$F193*$H193*$J193*AT$12)</f>
        <v>0</v>
      </c>
      <c r="AU193" s="36"/>
      <c r="AV193" s="36">
        <f t="shared" ref="AV193:AV194" si="1271">(AU193/12*5*$D193*$F193*$G193*$I193*AV$11)+(AU193/12*7*$E193*$F193*$H193*$I193*AV$12)</f>
        <v>0</v>
      </c>
      <c r="AW193" s="36"/>
      <c r="AX193" s="36">
        <f t="shared" ref="AX193:AX194" si="1272">(AW193/12*5*$D193*$F193*$G193*$I193*AX$11)+(AW193/12*7*$E193*$F193*$H193*$I193*AX$12)</f>
        <v>0</v>
      </c>
      <c r="AY193" s="36">
        <v>0</v>
      </c>
      <c r="AZ193" s="36">
        <f t="shared" ref="AZ193:AZ194" si="1273">(AY193/12*5*$D193*$F193*$G193*$J193*AZ$11)+(AY193/12*7*$E193*$F193*$H193*$J193*AZ$12)</f>
        <v>0</v>
      </c>
      <c r="BA193" s="36">
        <v>0</v>
      </c>
      <c r="BB193" s="36">
        <f t="shared" ref="BB193:BB194" si="1274">(BA193/12*5*$D193*$F193*$G193*$I193*BB$11)+(BA193/12*7*$E193*$F193*$H193*$I193*BB$12)</f>
        <v>0</v>
      </c>
      <c r="BC193" s="36">
        <v>0</v>
      </c>
      <c r="BD193" s="36">
        <f t="shared" ref="BD193:BD194" si="1275">(BC193/12*5*$D193*$F193*$G193*$I193*BD$11)+(BC193/12*7*$E193*$F193*$H193*$I193*BD$12)</f>
        <v>0</v>
      </c>
      <c r="BE193" s="36">
        <v>0</v>
      </c>
      <c r="BF193" s="36">
        <f t="shared" ref="BF193:BF194" si="1276">(BE193/12*5*$D193*$F193*$G193*$I193*BF$11)+(BE193/12*7*$E193*$F193*$H193*$I193*BF$12)</f>
        <v>0</v>
      </c>
      <c r="BG193" s="36">
        <v>0</v>
      </c>
      <c r="BH193" s="36">
        <f t="shared" ref="BH193:BH194" si="1277">(BG193/12*5*$D193*$F193*$G193*$J193*BH$11)+(BG193/12*7*$E193*$F193*$H193*$J193*BH$12)</f>
        <v>0</v>
      </c>
      <c r="BI193" s="36">
        <v>378</v>
      </c>
      <c r="BJ193" s="36">
        <f t="shared" ref="BJ193:BJ194" si="1278">(BI193/12*5*$D193*$F193*$G193*$I193*BJ$11)+(BI193/12*7*$E193*$F193*$H193*$I193*BJ$12)</f>
        <v>5198466.433544999</v>
      </c>
      <c r="BK193" s="36">
        <v>0</v>
      </c>
      <c r="BL193" s="36">
        <f t="shared" ref="BL193:BL194" si="1279">(BK193/12*5*$D193*$F193*$G193*$I193*BL$11)+(BK193/12*7*$E193*$F193*$H193*$I193*BL$12)</f>
        <v>0</v>
      </c>
      <c r="BM193" s="46">
        <v>60</v>
      </c>
      <c r="BN193" s="36">
        <f t="shared" ref="BN193:BN194" si="1280">(BM193/12*5*$D193*$F193*$G193*$J193*BN$11)+(BM193/12*7*$E193*$F193*$H193*$J193*BN$12)</f>
        <v>842844.63899999997</v>
      </c>
      <c r="BO193" s="36">
        <v>0</v>
      </c>
      <c r="BP193" s="36">
        <f t="shared" ref="BP193:BP194" si="1281">(BO193/12*5*$D193*$F193*$G193*$J193*BP$11)+(BO193/12*7*$E193*$F193*$H193*$J193*BP$12)</f>
        <v>0</v>
      </c>
      <c r="BQ193" s="36">
        <v>0</v>
      </c>
      <c r="BR193" s="36">
        <f t="shared" ref="BR193:BR194" si="1282">(BQ193/12*5*$D193*$F193*$G193*$I193*BR$11)+(BQ193/12*7*$E193*$F193*$H193*$I193*BR$12)</f>
        <v>0</v>
      </c>
      <c r="BS193" s="36">
        <v>0</v>
      </c>
      <c r="BT193" s="36">
        <f t="shared" ref="BT193:BT194" si="1283">(BS193/12*5*$D193*$F193*$G193*$I193*BT$11)+(BS193/12*7*$E193*$F193*$H193*$I193*BT$12)</f>
        <v>0</v>
      </c>
      <c r="BU193" s="36">
        <v>0</v>
      </c>
      <c r="BV193" s="36">
        <f t="shared" ref="BV193:BV194" si="1284">(BU193/12*5*$D193*$F193*$G193*$J193*BV$11)+(BU193/12*7*$E193*$F193*$H193*$J193*BV$12)</f>
        <v>0</v>
      </c>
      <c r="BW193" s="36"/>
      <c r="BX193" s="36">
        <f t="shared" ref="BX193:BX194" si="1285">(BW193/12*5*$D193*$F193*$G193*$J193*BX$11)+(BW193/12*7*$E193*$F193*$H193*$J193*BX$12)</f>
        <v>0</v>
      </c>
      <c r="BY193" s="36">
        <v>0</v>
      </c>
      <c r="BZ193" s="36">
        <f t="shared" ref="BZ193:BZ194" si="1286">(BY193/12*5*$D193*$F193*$G193*$I193*BZ$11)+(BY193/12*7*$E193*$F193*$H193*$I193*BZ$12)</f>
        <v>0</v>
      </c>
      <c r="CA193" s="36">
        <v>0</v>
      </c>
      <c r="CB193" s="36">
        <f t="shared" ref="CB193:CB194" si="1287">(CA193/12*5*$D193*$F193*$G193*$J193*CB$11)+(CA193/12*7*$E193*$F193*$H193*$J193*CB$12)</f>
        <v>0</v>
      </c>
      <c r="CC193" s="36">
        <v>0</v>
      </c>
      <c r="CD193" s="36">
        <f t="shared" ref="CD193:CD194" si="1288">(CC193/12*5*$D193*$F193*$G193*$I193*CD$11)+(CC193/12*7*$E193*$F193*$H193*$I193*CD$12)</f>
        <v>0</v>
      </c>
      <c r="CE193" s="36"/>
      <c r="CF193" s="36">
        <f t="shared" ref="CF193:CF194" si="1289">(CE193/12*5*$D193*$F193*$G193*$I193*CF$11)+(CE193/12*7*$E193*$F193*$H193*$I193*CF$12)</f>
        <v>0</v>
      </c>
      <c r="CG193" s="36"/>
      <c r="CH193" s="36">
        <f t="shared" ref="CH193:CH194" si="1290">(CG193/12*5*$D193*$F193*$G193*$I193*CH$11)+(CG193/12*7*$E193*$F193*$H193*$I193*CH$12)</f>
        <v>0</v>
      </c>
      <c r="CI193" s="36"/>
      <c r="CJ193" s="36">
        <f t="shared" ref="CJ193:CJ194" si="1291">(CI193/12*5*$D193*$F193*$G193*$I193*CJ$11)+(CI193/12*7*$E193*$F193*$H193*$I193*CJ$12)</f>
        <v>0</v>
      </c>
      <c r="CK193" s="36"/>
      <c r="CL193" s="36">
        <f t="shared" ref="CL193:CN194" si="1292">(CK193/12*5*$D193*$F193*$G193*$J193*CL$11)+(CK193/12*7*$E193*$F193*$H193*$J193*CL$12)</f>
        <v>0</v>
      </c>
      <c r="CM193" s="36"/>
      <c r="CN193" s="36">
        <f t="shared" si="1292"/>
        <v>0</v>
      </c>
      <c r="CO193" s="41"/>
      <c r="CP193" s="36">
        <f t="shared" ref="CP193:CP194" si="1293">(CO193/12*5*$D193*$F193*$G193*$I193*CP$11)+(CO193/12*7*$E193*$F193*$H193*$I193*CP$12)</f>
        <v>0</v>
      </c>
      <c r="CQ193" s="36"/>
      <c r="CR193" s="36">
        <f t="shared" ref="CR193:CR194" si="1294">(CQ193/12*5*$D193*$F193*$G193*$J193*CR$11)+(CQ193/12*7*$E193*$F193*$H193*$J193*CR$12)</f>
        <v>0</v>
      </c>
      <c r="CS193" s="36"/>
      <c r="CT193" s="36">
        <f t="shared" ref="CT193:CT194" si="1295">(CS193/12*5*$D193*$F193*$G193*$J193*CT$11)+(CS193/12*7*$E193*$F193*$H193*$J193*CT$12)</f>
        <v>0</v>
      </c>
      <c r="CU193" s="36"/>
      <c r="CV193" s="36">
        <f t="shared" ref="CV193:CV194" si="1296">(CU193/12*5*$D193*$F193*$G193*$J193*CV$11)+(CU193/12*7*$E193*$F193*$H193*$J193*CV$12)</f>
        <v>0</v>
      </c>
      <c r="CW193" s="36"/>
      <c r="CX193" s="36">
        <f t="shared" ref="CX193:CX194" si="1297">(CW193/12*5*$D193*$F193*$G193*$J193*CX$11)+(CW193/12*7*$E193*$F193*$H193*$J193*CX$12)</f>
        <v>0</v>
      </c>
      <c r="CY193" s="36"/>
      <c r="CZ193" s="36">
        <f t="shared" ref="CZ193:CZ194" si="1298">(CY193/12*5*$D193*$F193*$G193*$J193*CZ$11)+(CY193/12*7*$E193*$F193*$H193*$J193*CZ$12)</f>
        <v>0</v>
      </c>
      <c r="DA193" s="36"/>
      <c r="DB193" s="36">
        <f t="shared" ref="DB193:DB194" si="1299">(DA193/12*5*$D193*$F193*$G193*$I193*DB$11)+(DA193/12*7*$E193*$F193*$H193*$I193*DB$12)</f>
        <v>0</v>
      </c>
      <c r="DC193" s="36"/>
      <c r="DD193" s="36">
        <f t="shared" ref="DD193:DD194" si="1300">(DC193/12*5*$D193*$F193*$G193*$I193*DD$11)+(DC193/12*7*$E193*$F193*$H193*$I193*DD$12)</f>
        <v>0</v>
      </c>
      <c r="DE193" s="36"/>
      <c r="DF193" s="36">
        <f t="shared" ref="DF193:DF194" si="1301">(DE193/12*5*$D193*$F193*$G193*$J193*DF$11)+(DE193/12*7*$E193*$F193*$H193*$J193*DF$12)</f>
        <v>0</v>
      </c>
      <c r="DG193" s="36"/>
      <c r="DH193" s="36">
        <f t="shared" ref="DH193:DH194" si="1302">(DG193/12*5*$D193*$F193*$G193*$J193*DH$11)+(DG193/12*7*$E193*$F193*$H193*$J193*DH$12)</f>
        <v>0</v>
      </c>
      <c r="DI193" s="36"/>
      <c r="DJ193" s="36">
        <f t="shared" ref="DJ193:DJ194" si="1303">(DI193/12*5*$D193*$F193*$G193*$K193*DJ$11)+(DI193/12*7*$E193*$F193*$H193*$K193*DJ$12)</f>
        <v>0</v>
      </c>
      <c r="DK193" s="36"/>
      <c r="DL193" s="36">
        <f t="shared" ref="DL193:DL194" si="1304">(DK193/12*5*$D193*$F193*$G193*$L193*DL$11)+(DK193/12*7*$E193*$F193*$G193*$L193*DL$12)</f>
        <v>0</v>
      </c>
      <c r="DM193" s="36"/>
      <c r="DN193" s="36">
        <f t="shared" si="981"/>
        <v>0</v>
      </c>
      <c r="DO193" s="36">
        <f t="shared" ref="DO193:DP200" si="1305">SUM(M193,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193)</f>
        <v>721</v>
      </c>
      <c r="DP193" s="36">
        <f t="shared" si="1305"/>
        <v>10536611.245603332</v>
      </c>
      <c r="DQ193" s="47">
        <f t="shared" si="1026"/>
        <v>721</v>
      </c>
      <c r="DR193" s="80">
        <f t="shared" si="983"/>
        <v>1</v>
      </c>
    </row>
    <row r="194" spans="1:122" ht="30.75" customHeight="1" x14ac:dyDescent="0.25">
      <c r="A194" s="43"/>
      <c r="B194" s="44">
        <v>161</v>
      </c>
      <c r="C194" s="31" t="s">
        <v>319</v>
      </c>
      <c r="D194" s="32">
        <f t="shared" si="1021"/>
        <v>19063</v>
      </c>
      <c r="E194" s="33">
        <v>18530</v>
      </c>
      <c r="F194" s="45">
        <v>0.79</v>
      </c>
      <c r="G194" s="35">
        <v>1</v>
      </c>
      <c r="H194" s="55">
        <v>1</v>
      </c>
      <c r="I194" s="32">
        <v>1.4</v>
      </c>
      <c r="J194" s="32">
        <v>1.68</v>
      </c>
      <c r="K194" s="32">
        <v>2.23</v>
      </c>
      <c r="L194" s="32">
        <v>2.57</v>
      </c>
      <c r="M194" s="36">
        <v>0</v>
      </c>
      <c r="N194" s="36">
        <f t="shared" si="1255"/>
        <v>0</v>
      </c>
      <c r="O194" s="36">
        <v>0</v>
      </c>
      <c r="P194" s="36">
        <f t="shared" si="1255"/>
        <v>0</v>
      </c>
      <c r="Q194" s="36">
        <f>319+9</f>
        <v>328</v>
      </c>
      <c r="R194" s="36">
        <f t="shared" si="1256"/>
        <v>8399958.0359333325</v>
      </c>
      <c r="S194" s="36"/>
      <c r="T194" s="36">
        <f t="shared" si="1257"/>
        <v>0</v>
      </c>
      <c r="U194" s="36">
        <v>0</v>
      </c>
      <c r="V194" s="36">
        <f t="shared" si="1258"/>
        <v>0</v>
      </c>
      <c r="W194" s="36">
        <v>0</v>
      </c>
      <c r="X194" s="36">
        <f t="shared" si="1259"/>
        <v>0</v>
      </c>
      <c r="Y194" s="36">
        <v>0</v>
      </c>
      <c r="Z194" s="36">
        <f t="shared" si="1260"/>
        <v>0</v>
      </c>
      <c r="AA194" s="36">
        <v>0</v>
      </c>
      <c r="AB194" s="36">
        <f t="shared" si="1261"/>
        <v>0</v>
      </c>
      <c r="AC194" s="36">
        <v>0</v>
      </c>
      <c r="AD194" s="36">
        <f t="shared" si="1262"/>
        <v>0</v>
      </c>
      <c r="AE194" s="36">
        <v>0</v>
      </c>
      <c r="AF194" s="36">
        <f t="shared" si="1263"/>
        <v>0</v>
      </c>
      <c r="AG194" s="36">
        <v>0</v>
      </c>
      <c r="AH194" s="36">
        <f t="shared" si="1264"/>
        <v>0</v>
      </c>
      <c r="AI194" s="36"/>
      <c r="AJ194" s="36">
        <f t="shared" si="1265"/>
        <v>0</v>
      </c>
      <c r="AK194" s="56">
        <v>0</v>
      </c>
      <c r="AL194" s="36">
        <f t="shared" si="1266"/>
        <v>0</v>
      </c>
      <c r="AM194" s="40">
        <v>0</v>
      </c>
      <c r="AN194" s="36">
        <f t="shared" si="1267"/>
        <v>0</v>
      </c>
      <c r="AO194" s="36">
        <v>0</v>
      </c>
      <c r="AP194" s="36">
        <f t="shared" si="1268"/>
        <v>0</v>
      </c>
      <c r="AQ194" s="36">
        <v>0</v>
      </c>
      <c r="AR194" s="36">
        <f t="shared" si="1269"/>
        <v>0</v>
      </c>
      <c r="AS194" s="36">
        <v>0</v>
      </c>
      <c r="AT194" s="36">
        <f t="shared" si="1270"/>
        <v>0</v>
      </c>
      <c r="AU194" s="36"/>
      <c r="AV194" s="36">
        <f t="shared" si="1271"/>
        <v>0</v>
      </c>
      <c r="AW194" s="36"/>
      <c r="AX194" s="36">
        <f t="shared" si="1272"/>
        <v>0</v>
      </c>
      <c r="AY194" s="36">
        <v>0</v>
      </c>
      <c r="AZ194" s="36">
        <f t="shared" si="1273"/>
        <v>0</v>
      </c>
      <c r="BA194" s="36">
        <v>0</v>
      </c>
      <c r="BB194" s="36">
        <f t="shared" si="1274"/>
        <v>0</v>
      </c>
      <c r="BC194" s="36">
        <v>0</v>
      </c>
      <c r="BD194" s="36">
        <f t="shared" si="1275"/>
        <v>0</v>
      </c>
      <c r="BE194" s="36">
        <v>0</v>
      </c>
      <c r="BF194" s="36">
        <f t="shared" si="1276"/>
        <v>0</v>
      </c>
      <c r="BG194" s="36">
        <v>0</v>
      </c>
      <c r="BH194" s="36">
        <f t="shared" si="1277"/>
        <v>0</v>
      </c>
      <c r="BI194" s="36">
        <v>117</v>
      </c>
      <c r="BJ194" s="36">
        <f t="shared" si="1278"/>
        <v>2594181.2571674995</v>
      </c>
      <c r="BK194" s="36">
        <v>0</v>
      </c>
      <c r="BL194" s="36">
        <f t="shared" si="1279"/>
        <v>0</v>
      </c>
      <c r="BM194" s="46">
        <v>110</v>
      </c>
      <c r="BN194" s="36">
        <f t="shared" si="1280"/>
        <v>2491265.2765000002</v>
      </c>
      <c r="BO194" s="36">
        <v>0</v>
      </c>
      <c r="BP194" s="36">
        <f t="shared" si="1281"/>
        <v>0</v>
      </c>
      <c r="BQ194" s="36">
        <v>0</v>
      </c>
      <c r="BR194" s="36">
        <f t="shared" si="1282"/>
        <v>0</v>
      </c>
      <c r="BS194" s="36">
        <v>0</v>
      </c>
      <c r="BT194" s="36">
        <f t="shared" si="1283"/>
        <v>0</v>
      </c>
      <c r="BU194" s="36">
        <v>0</v>
      </c>
      <c r="BV194" s="36">
        <f t="shared" si="1284"/>
        <v>0</v>
      </c>
      <c r="BW194" s="36"/>
      <c r="BX194" s="36">
        <f t="shared" si="1285"/>
        <v>0</v>
      </c>
      <c r="BY194" s="36">
        <v>0</v>
      </c>
      <c r="BZ194" s="36">
        <f t="shared" si="1286"/>
        <v>0</v>
      </c>
      <c r="CA194" s="36">
        <v>0</v>
      </c>
      <c r="CB194" s="36">
        <f t="shared" si="1287"/>
        <v>0</v>
      </c>
      <c r="CC194" s="36">
        <v>0</v>
      </c>
      <c r="CD194" s="36">
        <f t="shared" si="1288"/>
        <v>0</v>
      </c>
      <c r="CE194" s="36"/>
      <c r="CF194" s="36">
        <f t="shared" si="1289"/>
        <v>0</v>
      </c>
      <c r="CG194" s="36"/>
      <c r="CH194" s="36">
        <f t="shared" si="1290"/>
        <v>0</v>
      </c>
      <c r="CI194" s="36"/>
      <c r="CJ194" s="36">
        <f t="shared" si="1291"/>
        <v>0</v>
      </c>
      <c r="CK194" s="36"/>
      <c r="CL194" s="36">
        <f t="shared" si="1292"/>
        <v>0</v>
      </c>
      <c r="CM194" s="36"/>
      <c r="CN194" s="36">
        <f t="shared" si="1292"/>
        <v>0</v>
      </c>
      <c r="CO194" s="41"/>
      <c r="CP194" s="36">
        <f t="shared" si="1293"/>
        <v>0</v>
      </c>
      <c r="CQ194" s="36"/>
      <c r="CR194" s="36">
        <f t="shared" si="1294"/>
        <v>0</v>
      </c>
      <c r="CS194" s="36"/>
      <c r="CT194" s="36">
        <f t="shared" si="1295"/>
        <v>0</v>
      </c>
      <c r="CU194" s="36"/>
      <c r="CV194" s="36">
        <f t="shared" si="1296"/>
        <v>0</v>
      </c>
      <c r="CW194" s="36"/>
      <c r="CX194" s="36">
        <f t="shared" si="1297"/>
        <v>0</v>
      </c>
      <c r="CY194" s="36"/>
      <c r="CZ194" s="36">
        <f t="shared" si="1298"/>
        <v>0</v>
      </c>
      <c r="DA194" s="36"/>
      <c r="DB194" s="36">
        <f t="shared" si="1299"/>
        <v>0</v>
      </c>
      <c r="DC194" s="36"/>
      <c r="DD194" s="36">
        <f t="shared" si="1300"/>
        <v>0</v>
      </c>
      <c r="DE194" s="36"/>
      <c r="DF194" s="36">
        <f t="shared" si="1301"/>
        <v>0</v>
      </c>
      <c r="DG194" s="36"/>
      <c r="DH194" s="36">
        <f t="shared" si="1302"/>
        <v>0</v>
      </c>
      <c r="DI194" s="36"/>
      <c r="DJ194" s="36">
        <f t="shared" si="1303"/>
        <v>0</v>
      </c>
      <c r="DK194" s="36"/>
      <c r="DL194" s="36">
        <f t="shared" si="1304"/>
        <v>0</v>
      </c>
      <c r="DM194" s="36"/>
      <c r="DN194" s="36">
        <f t="shared" si="981"/>
        <v>0</v>
      </c>
      <c r="DO194" s="36">
        <f t="shared" si="1305"/>
        <v>555</v>
      </c>
      <c r="DP194" s="36">
        <f t="shared" si="1305"/>
        <v>13485404.569600832</v>
      </c>
      <c r="DQ194" s="47">
        <f t="shared" si="1026"/>
        <v>555</v>
      </c>
      <c r="DR194" s="80">
        <f t="shared" si="983"/>
        <v>1</v>
      </c>
    </row>
    <row r="195" spans="1:122" ht="30.75" customHeight="1" x14ac:dyDescent="0.25">
      <c r="A195" s="43">
        <v>1</v>
      </c>
      <c r="B195" s="44">
        <v>162</v>
      </c>
      <c r="C195" s="31" t="s">
        <v>320</v>
      </c>
      <c r="D195" s="32">
        <f t="shared" si="1021"/>
        <v>19063</v>
      </c>
      <c r="E195" s="33">
        <v>18530</v>
      </c>
      <c r="F195" s="45">
        <v>1.07</v>
      </c>
      <c r="G195" s="35">
        <v>1</v>
      </c>
      <c r="H195" s="35">
        <v>1</v>
      </c>
      <c r="I195" s="32">
        <v>1.4</v>
      </c>
      <c r="J195" s="32">
        <v>1.68</v>
      </c>
      <c r="K195" s="32">
        <v>2.23</v>
      </c>
      <c r="L195" s="32">
        <v>2.57</v>
      </c>
      <c r="M195" s="36">
        <v>0</v>
      </c>
      <c r="N195" s="36">
        <f t="shared" ref="N195:P196" si="1306">(M195/12*5*$D195*$F195*$G195*$I195*N$11)+(M195/12*7*$E195*$F195*$H195*$I195)</f>
        <v>0</v>
      </c>
      <c r="O195" s="36">
        <v>0</v>
      </c>
      <c r="P195" s="36">
        <f t="shared" si="1306"/>
        <v>0</v>
      </c>
      <c r="Q195" s="36">
        <v>374</v>
      </c>
      <c r="R195" s="36">
        <f t="shared" ref="R195:R196" si="1307">(Q195/12*5*$D195*$F195*$G195*$I195*R$11)+(Q195/12*7*$E195*$F195*$H195*$I195)</f>
        <v>10550392.54115</v>
      </c>
      <c r="S195" s="36"/>
      <c r="T195" s="36">
        <f t="shared" ref="T195:T196" si="1308">(S195/12*5*$D195*$F195*$G195*$I195*T$11)+(S195/12*7*$E195*$F195*$H195*$I195)</f>
        <v>0</v>
      </c>
      <c r="U195" s="36">
        <v>0</v>
      </c>
      <c r="V195" s="36">
        <f t="shared" ref="V195:V196" si="1309">(U195/12*5*$D195*$F195*$G195*$I195*V$11)+(U195/12*7*$E195*$F195*$H195*$I195)</f>
        <v>0</v>
      </c>
      <c r="W195" s="36">
        <v>0</v>
      </c>
      <c r="X195" s="36">
        <f t="shared" ref="X195:X196" si="1310">(W195/12*5*$D195*$F195*$G195*$I195*X$11)+(W195/12*7*$E195*$F195*$H195*$I195)</f>
        <v>0</v>
      </c>
      <c r="Y195" s="36">
        <v>0</v>
      </c>
      <c r="Z195" s="36">
        <f t="shared" ref="Z195:Z196" si="1311">(Y195/12*5*$D195*$F195*$G195*$I195*Z$11)+(Y195/12*7*$E195*$F195*$H195*$I195)</f>
        <v>0</v>
      </c>
      <c r="AA195" s="36">
        <v>0</v>
      </c>
      <c r="AB195" s="36">
        <f t="shared" ref="AB195:AB196" si="1312">(AA195/12*5*$D195*$F195*$G195*$I195*AB$11)+(AA195/12*7*$E195*$F195*$H195*$I195)</f>
        <v>0</v>
      </c>
      <c r="AC195" s="36">
        <v>0</v>
      </c>
      <c r="AD195" s="36">
        <f t="shared" ref="AD195:AD196" si="1313">(AC195/12*5*$D195*$F195*$G195*$I195*AD$11)+(AC195/12*7*$E195*$F195*$H195*$I195)</f>
        <v>0</v>
      </c>
      <c r="AE195" s="36">
        <v>0</v>
      </c>
      <c r="AF195" s="36">
        <f t="shared" ref="AF195:AF196" si="1314">(AE195/12*5*$D195*$F195*$G195*$I195*AF$11)+(AE195/12*7*$E195*$F195*$H195*$I195)</f>
        <v>0</v>
      </c>
      <c r="AG195" s="36">
        <v>0</v>
      </c>
      <c r="AH195" s="36">
        <f t="shared" ref="AH195:AH196" si="1315">(AG195/12*5*$D195*$F195*$G195*$I195*AH$11)+(AG195/12*7*$E195*$F195*$H195*$I195)</f>
        <v>0</v>
      </c>
      <c r="AI195" s="36"/>
      <c r="AJ195" s="36">
        <f t="shared" ref="AJ195:AJ196" si="1316">(AI195/12*5*$D195*$F195*$G195*$I195*AJ$11)+(AI195/12*7*$E195*$F195*$H195*$I195)</f>
        <v>0</v>
      </c>
      <c r="AK195" s="39">
        <v>0</v>
      </c>
      <c r="AL195" s="36">
        <f t="shared" ref="AL195:AL196" si="1317">(AK195/12*5*$D195*$F195*$G195*$I195*AL$11)+(AK195/12*7*$E195*$F195*$H195*$I195)</f>
        <v>0</v>
      </c>
      <c r="AM195" s="40">
        <v>0</v>
      </c>
      <c r="AN195" s="36">
        <f>(AM195/12*5*$D195*$F195*$G195*$J195*AN$11)+(AM195/12*7*$E195*$F195*$H195*$J195)</f>
        <v>0</v>
      </c>
      <c r="AO195" s="36">
        <v>0</v>
      </c>
      <c r="AP195" s="36">
        <f>(AO195/12*5*$D195*$F195*$G195*$J195*AP$11)+(AO195/12*7*$E195*$F195*$H195*$J195)</f>
        <v>0</v>
      </c>
      <c r="AQ195" s="36">
        <v>0</v>
      </c>
      <c r="AR195" s="36">
        <f>(AQ195/12*5*$D195*$F195*$G195*$J195*AR$11)+(AQ195/12*7*$E195*$F195*$H195*$J195)</f>
        <v>0</v>
      </c>
      <c r="AS195" s="36">
        <v>0</v>
      </c>
      <c r="AT195" s="36">
        <f>(AS195/12*5*$D195*$F195*$G195*$J195*AT$11)+(AS195/12*7*$E195*$F195*$H195*$J195)</f>
        <v>0</v>
      </c>
      <c r="AU195" s="36"/>
      <c r="AV195" s="36">
        <f t="shared" ref="AV195:AV196" si="1318">(AU195/12*5*$D195*$F195*$G195*$I195*AV$11)+(AU195/12*7*$E195*$F195*$H195*$I195)</f>
        <v>0</v>
      </c>
      <c r="AW195" s="36"/>
      <c r="AX195" s="36">
        <f t="shared" ref="AX195:AX196" si="1319">(AW195/12*5*$D195*$F195*$G195*$I195*AX$11)+(AW195/12*7*$E195*$F195*$H195*$I195)</f>
        <v>0</v>
      </c>
      <c r="AY195" s="36">
        <v>0</v>
      </c>
      <c r="AZ195" s="36">
        <f>(AY195/12*5*$D195*$F195*$G195*$J195*AZ$11)+(AY195/12*7*$E195*$F195*$H195*$J195)</f>
        <v>0</v>
      </c>
      <c r="BA195" s="36">
        <v>0</v>
      </c>
      <c r="BB195" s="36">
        <f t="shared" ref="BB195:BB196" si="1320">(BA195/12*5*$D195*$F195*$G195*$I195*BB$11)+(BA195/12*7*$E195*$F195*$H195*$I195)</f>
        <v>0</v>
      </c>
      <c r="BC195" s="36">
        <v>0</v>
      </c>
      <c r="BD195" s="36">
        <f t="shared" ref="BD195:BD196" si="1321">(BC195/12*5*$D195*$F195*$G195*$I195*BD$11)+(BC195/12*7*$E195*$F195*$H195*$I195)</f>
        <v>0</v>
      </c>
      <c r="BE195" s="36">
        <v>0</v>
      </c>
      <c r="BF195" s="36">
        <f t="shared" ref="BF195:BF196" si="1322">(BE195/12*5*$D195*$F195*$G195*$I195*BF$11)+(BE195/12*7*$E195*$F195*$H195*$I195)</f>
        <v>0</v>
      </c>
      <c r="BG195" s="36">
        <v>0</v>
      </c>
      <c r="BH195" s="36">
        <f>(BG195/12*5*$D195*$F195*$G195*$J195*BH$11)+(BG195/12*7*$E195*$F195*$H195*$J195)</f>
        <v>0</v>
      </c>
      <c r="BI195" s="36">
        <v>24</v>
      </c>
      <c r="BJ195" s="36">
        <f t="shared" ref="BJ195:BJ196" si="1323">(BI195/12*5*$D195*$F195*$G195*$I195*BJ$11)+(BI195/12*7*$E195*$F195*$H195*$I195)</f>
        <v>681885.12098000001</v>
      </c>
      <c r="BK195" s="36">
        <v>0</v>
      </c>
      <c r="BL195" s="36">
        <f t="shared" ref="BL195:BL196" si="1324">(BK195/12*5*$D195*$F195*$G195*$I195*BL$11)+(BK195/12*7*$E195*$F195*$H195*$I195)</f>
        <v>0</v>
      </c>
      <c r="BM195" s="46">
        <v>20</v>
      </c>
      <c r="BN195" s="36">
        <f>(BM195/12*5*$D195*$F195*$G195*$J195*BN$11)+(BM195/12*7*$E195*$F195*$H195*$J195)</f>
        <v>648474.16340000008</v>
      </c>
      <c r="BO195" s="36">
        <v>0</v>
      </c>
      <c r="BP195" s="36">
        <f>(BO195/12*5*$D195*$F195*$G195*$J195*BP$11)+(BO195/12*7*$E195*$F195*$H195*$J195)</f>
        <v>0</v>
      </c>
      <c r="BQ195" s="36">
        <v>0</v>
      </c>
      <c r="BR195" s="36">
        <f t="shared" ref="BR195:BR196" si="1325">(BQ195/12*5*$D195*$F195*$G195*$I195*BR$11)+(BQ195/12*7*$E195*$F195*$H195*$I195)</f>
        <v>0</v>
      </c>
      <c r="BS195" s="36">
        <v>0</v>
      </c>
      <c r="BT195" s="36">
        <f t="shared" ref="BT195:BT196" si="1326">(BS195/12*5*$D195*$F195*$G195*$I195*BT$11)+(BS195/12*7*$E195*$F195*$H195*$I195)</f>
        <v>0</v>
      </c>
      <c r="BU195" s="36">
        <v>0</v>
      </c>
      <c r="BV195" s="36">
        <f>(BU195/12*5*$D195*$F195*$G195*$J195*BV$11)+(BU195/12*7*$E195*$F195*$H195*$J195)</f>
        <v>0</v>
      </c>
      <c r="BW195" s="36"/>
      <c r="BX195" s="36">
        <f>(BW195/12*5*$D195*$F195*$G195*$J195*BX$11)+(BW195/12*7*$E195*$F195*$H195*$J195)</f>
        <v>0</v>
      </c>
      <c r="BY195" s="36">
        <v>0</v>
      </c>
      <c r="BZ195" s="36">
        <f t="shared" ref="BZ195:BZ196" si="1327">(BY195/12*5*$D195*$F195*$G195*$I195*BZ$11)+(BY195/12*7*$E195*$F195*$H195*$I195)</f>
        <v>0</v>
      </c>
      <c r="CA195" s="36">
        <v>0</v>
      </c>
      <c r="CB195" s="36">
        <f>(CA195/12*5*$D195*$F195*$G195*$J195*CB$11)+(CA195/12*7*$E195*$F195*$H195*$J195)</f>
        <v>0</v>
      </c>
      <c r="CC195" s="36">
        <v>0</v>
      </c>
      <c r="CD195" s="36">
        <f t="shared" ref="CD195:CD196" si="1328">(CC195/12*5*$D195*$F195*$G195*$I195*CD$11)+(CC195/12*7*$E195*$F195*$H195*$I195)</f>
        <v>0</v>
      </c>
      <c r="CE195" s="36"/>
      <c r="CF195" s="36">
        <f t="shared" ref="CF195:CF196" si="1329">(CE195/12*5*$D195*$F195*$G195*$I195*CF$11)+(CE195/12*7*$E195*$F195*$H195*$I195)</f>
        <v>0</v>
      </c>
      <c r="CG195" s="36"/>
      <c r="CH195" s="36">
        <f t="shared" ref="CH195:CH196" si="1330">(CG195/12*5*$D195*$F195*$G195*$I195*CH$11)+(CG195/12*7*$E195*$F195*$H195*$I195)</f>
        <v>0</v>
      </c>
      <c r="CI195" s="36"/>
      <c r="CJ195" s="36">
        <f t="shared" ref="CJ195:CJ196" si="1331">(CI195/12*5*$D195*$F195*$G195*$I195*CJ$11)+(CI195/12*7*$E195*$F195*$H195*$I195)</f>
        <v>0</v>
      </c>
      <c r="CK195" s="36"/>
      <c r="CL195" s="36">
        <f>(CK195/12*5*$D195*$F195*$G195*$J195*CL$11)+(CK195/12*7*$E195*$F195*$H195*$J195)</f>
        <v>0</v>
      </c>
      <c r="CM195" s="36"/>
      <c r="CN195" s="36">
        <f>(CM195/12*5*$D195*$F195*$G195*$J195*CN$11)+(CM195/12*7*$E195*$F195*$H195*$J195)</f>
        <v>0</v>
      </c>
      <c r="CO195" s="41"/>
      <c r="CP195" s="36">
        <f t="shared" ref="CP195:CP196" si="1332">(CO195/12*5*$D195*$F195*$G195*$I195*CP$11)+(CO195/12*7*$E195*$F195*$H195*$I195)</f>
        <v>0</v>
      </c>
      <c r="CQ195" s="36"/>
      <c r="CR195" s="36">
        <f>(CQ195/12*5*$D195*$F195*$G195*$J195*CR$11)+(CQ195/12*7*$E195*$F195*$H195*$J195)</f>
        <v>0</v>
      </c>
      <c r="CS195" s="36"/>
      <c r="CT195" s="36">
        <f>(CS195/12*5*$D195*$F195*$G195*$J195*CT$11)+(CS195/12*7*$E195*$F195*$H195*$J195)</f>
        <v>0</v>
      </c>
      <c r="CU195" s="36"/>
      <c r="CV195" s="36">
        <f>(CU195/12*5*$D195*$F195*$G195*$J195*CV$11)+(CU195/12*7*$E195*$F195*$H195*$J195)</f>
        <v>0</v>
      </c>
      <c r="CW195" s="36"/>
      <c r="CX195" s="36">
        <f>(CW195/12*5*$D195*$F195*$G195*$J195*CX$11)+(CW195/12*7*$E195*$F195*$H195*$J195)</f>
        <v>0</v>
      </c>
      <c r="CY195" s="36"/>
      <c r="CZ195" s="36">
        <f>(CY195/12*5*$D195*$F195*$G195*$J195*CZ$11)+(CY195/12*7*$E195*$F195*$H195*$J195)</f>
        <v>0</v>
      </c>
      <c r="DA195" s="36"/>
      <c r="DB195" s="36">
        <f t="shared" ref="DB195:DB196" si="1333">(DA195/12*5*$D195*$F195*$G195*$I195*DB$11)+(DA195/12*7*$E195*$F195*$H195*$I195)</f>
        <v>0</v>
      </c>
      <c r="DC195" s="36"/>
      <c r="DD195" s="36">
        <f t="shared" ref="DD195:DD196" si="1334">(DC195/12*5*$D195*$F195*$G195*$I195*DD$11)+(DC195/12*7*$E195*$F195*$H195*$I195)</f>
        <v>0</v>
      </c>
      <c r="DE195" s="36"/>
      <c r="DF195" s="36">
        <f>(DE195/12*5*$D195*$F195*$G195*$J195*DF$11)+(DE195/12*7*$E195*$F195*$H195*$J195)</f>
        <v>0</v>
      </c>
      <c r="DG195" s="36"/>
      <c r="DH195" s="36">
        <f>(DG195/12*5*$D195*$F195*$G195*$J195*DH$11)+(DG195/12*7*$E195*$F195*$H195*$J195)</f>
        <v>0</v>
      </c>
      <c r="DI195" s="36"/>
      <c r="DJ195" s="36">
        <f t="shared" ref="DJ195:DJ196" si="1335">(DI195/12*5*$D195*$F195*$G195*$K195*DJ$11)+(DI195/12*7*$E195*$F195*$H195*$K195)</f>
        <v>0</v>
      </c>
      <c r="DK195" s="36"/>
      <c r="DL195" s="36">
        <f t="shared" ref="DL195:DL196" si="1336">(DK195/12*5*$D195*$F195*$G195*$L195*DL$11)+(DK195/12*7*$E195*$F195*$H195*$L195)</f>
        <v>0</v>
      </c>
      <c r="DM195" s="36"/>
      <c r="DN195" s="36">
        <f t="shared" si="981"/>
        <v>0</v>
      </c>
      <c r="DO195" s="36">
        <f t="shared" si="1305"/>
        <v>418</v>
      </c>
      <c r="DP195" s="36">
        <f t="shared" si="1305"/>
        <v>11880751.82553</v>
      </c>
      <c r="DQ195" s="47">
        <f t="shared" si="1026"/>
        <v>418</v>
      </c>
      <c r="DR195" s="80">
        <f t="shared" si="983"/>
        <v>1</v>
      </c>
    </row>
    <row r="196" spans="1:122" ht="27" customHeight="1" x14ac:dyDescent="0.25">
      <c r="A196" s="43">
        <v>1</v>
      </c>
      <c r="B196" s="44">
        <v>163</v>
      </c>
      <c r="C196" s="31" t="s">
        <v>321</v>
      </c>
      <c r="D196" s="32">
        <f t="shared" si="1021"/>
        <v>19063</v>
      </c>
      <c r="E196" s="33">
        <v>18530</v>
      </c>
      <c r="F196" s="45">
        <v>1.19</v>
      </c>
      <c r="G196" s="35">
        <v>1</v>
      </c>
      <c r="H196" s="35">
        <v>1</v>
      </c>
      <c r="I196" s="32">
        <v>1.4</v>
      </c>
      <c r="J196" s="32">
        <v>1.68</v>
      </c>
      <c r="K196" s="32">
        <v>2.23</v>
      </c>
      <c r="L196" s="32">
        <v>2.57</v>
      </c>
      <c r="M196" s="36">
        <v>0</v>
      </c>
      <c r="N196" s="36">
        <f t="shared" si="1306"/>
        <v>0</v>
      </c>
      <c r="O196" s="36">
        <v>0</v>
      </c>
      <c r="P196" s="36">
        <f t="shared" si="1306"/>
        <v>0</v>
      </c>
      <c r="Q196" s="36">
        <v>382</v>
      </c>
      <c r="R196" s="36">
        <f t="shared" si="1307"/>
        <v>11984600.533149999</v>
      </c>
      <c r="S196" s="36"/>
      <c r="T196" s="36">
        <f t="shared" si="1308"/>
        <v>0</v>
      </c>
      <c r="U196" s="36">
        <v>0</v>
      </c>
      <c r="V196" s="36">
        <f t="shared" si="1309"/>
        <v>0</v>
      </c>
      <c r="W196" s="36">
        <v>0</v>
      </c>
      <c r="X196" s="36">
        <f t="shared" si="1310"/>
        <v>0</v>
      </c>
      <c r="Y196" s="36">
        <v>0</v>
      </c>
      <c r="Z196" s="36">
        <f t="shared" si="1311"/>
        <v>0</v>
      </c>
      <c r="AA196" s="36">
        <v>0</v>
      </c>
      <c r="AB196" s="36">
        <f t="shared" si="1312"/>
        <v>0</v>
      </c>
      <c r="AC196" s="36">
        <v>0</v>
      </c>
      <c r="AD196" s="36">
        <f t="shared" si="1313"/>
        <v>0</v>
      </c>
      <c r="AE196" s="36">
        <v>0</v>
      </c>
      <c r="AF196" s="36">
        <f t="shared" si="1314"/>
        <v>0</v>
      </c>
      <c r="AG196" s="36"/>
      <c r="AH196" s="36">
        <f t="shared" si="1315"/>
        <v>0</v>
      </c>
      <c r="AI196" s="36"/>
      <c r="AJ196" s="36">
        <f t="shared" si="1316"/>
        <v>0</v>
      </c>
      <c r="AK196" s="39">
        <v>0</v>
      </c>
      <c r="AL196" s="36">
        <f t="shared" si="1317"/>
        <v>0</v>
      </c>
      <c r="AM196" s="40">
        <v>0</v>
      </c>
      <c r="AN196" s="36">
        <f>(AM196/12*5*$D196*$F196*$G196*$J196*AN$11)+(AM196/12*7*$E196*$F196*$H196*$J196)</f>
        <v>0</v>
      </c>
      <c r="AO196" s="36">
        <v>0</v>
      </c>
      <c r="AP196" s="36">
        <f>(AO196/12*5*$D196*$F196*$G196*$J196*AP$11)+(AO196/12*7*$E196*$F196*$H196*$J196)</f>
        <v>0</v>
      </c>
      <c r="AQ196" s="36">
        <v>0</v>
      </c>
      <c r="AR196" s="36">
        <f>(AQ196/12*5*$D196*$F196*$G196*$J196*AR$11)+(AQ196/12*7*$E196*$F196*$H196*$J196)</f>
        <v>0</v>
      </c>
      <c r="AS196" s="36">
        <v>0</v>
      </c>
      <c r="AT196" s="36">
        <f>(AS196/12*5*$D196*$F196*$G196*$J196*AT$11)+(AS196/12*7*$E196*$F196*$H196*$J196)</f>
        <v>0</v>
      </c>
      <c r="AU196" s="36"/>
      <c r="AV196" s="36">
        <f t="shared" si="1318"/>
        <v>0</v>
      </c>
      <c r="AW196" s="36"/>
      <c r="AX196" s="36">
        <f t="shared" si="1319"/>
        <v>0</v>
      </c>
      <c r="AY196" s="36">
        <v>0</v>
      </c>
      <c r="AZ196" s="36">
        <f>(AY196/12*5*$D196*$F196*$G196*$J196*AZ$11)+(AY196/12*7*$E196*$F196*$H196*$J196)</f>
        <v>0</v>
      </c>
      <c r="BA196" s="36">
        <v>0</v>
      </c>
      <c r="BB196" s="36">
        <f t="shared" si="1320"/>
        <v>0</v>
      </c>
      <c r="BC196" s="36">
        <v>0</v>
      </c>
      <c r="BD196" s="36">
        <f t="shared" si="1321"/>
        <v>0</v>
      </c>
      <c r="BE196" s="36">
        <v>0</v>
      </c>
      <c r="BF196" s="36">
        <f t="shared" si="1322"/>
        <v>0</v>
      </c>
      <c r="BG196" s="36">
        <v>0</v>
      </c>
      <c r="BH196" s="36">
        <f>(BG196/12*5*$D196*$F196*$G196*$J196*BH$11)+(BG196/12*7*$E196*$F196*$H196*$J196)</f>
        <v>0</v>
      </c>
      <c r="BI196" s="36">
        <v>135</v>
      </c>
      <c r="BJ196" s="36">
        <f t="shared" si="1323"/>
        <v>4265764.9799624998</v>
      </c>
      <c r="BK196" s="36">
        <v>0</v>
      </c>
      <c r="BL196" s="36">
        <f t="shared" si="1324"/>
        <v>0</v>
      </c>
      <c r="BM196" s="46">
        <v>150</v>
      </c>
      <c r="BN196" s="36">
        <f>(BM196/12*5*$D196*$F196*$G196*$J196*BN$11)+(BM196/12*7*$E196*$F196*$H196*$J196)</f>
        <v>5409001.7834999999</v>
      </c>
      <c r="BO196" s="36">
        <v>0</v>
      </c>
      <c r="BP196" s="36">
        <f>(BO196/12*5*$D196*$F196*$G196*$J196*BP$11)+(BO196/12*7*$E196*$F196*$H196*$J196)</f>
        <v>0</v>
      </c>
      <c r="BQ196" s="36">
        <v>0</v>
      </c>
      <c r="BR196" s="36">
        <f t="shared" si="1325"/>
        <v>0</v>
      </c>
      <c r="BS196" s="36">
        <v>0</v>
      </c>
      <c r="BT196" s="36">
        <f t="shared" si="1326"/>
        <v>0</v>
      </c>
      <c r="BU196" s="36">
        <v>0</v>
      </c>
      <c r="BV196" s="36">
        <f>(BU196/12*5*$D196*$F196*$G196*$J196*BV$11)+(BU196/12*7*$E196*$F196*$H196*$J196)</f>
        <v>0</v>
      </c>
      <c r="BW196" s="36"/>
      <c r="BX196" s="36">
        <f>(BW196/12*5*$D196*$F196*$G196*$J196*BX$11)+(BW196/12*7*$E196*$F196*$H196*$J196)</f>
        <v>0</v>
      </c>
      <c r="BY196" s="36">
        <v>0</v>
      </c>
      <c r="BZ196" s="36">
        <f t="shared" si="1327"/>
        <v>0</v>
      </c>
      <c r="CA196" s="36">
        <v>0</v>
      </c>
      <c r="CB196" s="36">
        <f>(CA196/12*5*$D196*$F196*$G196*$J196*CB$11)+(CA196/12*7*$E196*$F196*$H196*$J196)</f>
        <v>0</v>
      </c>
      <c r="CC196" s="36">
        <v>0</v>
      </c>
      <c r="CD196" s="36">
        <f t="shared" si="1328"/>
        <v>0</v>
      </c>
      <c r="CE196" s="36"/>
      <c r="CF196" s="36">
        <f t="shared" si="1329"/>
        <v>0</v>
      </c>
      <c r="CG196" s="36"/>
      <c r="CH196" s="36">
        <f t="shared" si="1330"/>
        <v>0</v>
      </c>
      <c r="CI196" s="36"/>
      <c r="CJ196" s="36">
        <f t="shared" si="1331"/>
        <v>0</v>
      </c>
      <c r="CK196" s="36"/>
      <c r="CL196" s="36">
        <f>(CK196/12*5*$D196*$F196*$G196*$J196*CL$11)+(CK196/12*7*$E196*$F196*$H196*$J196)</f>
        <v>0</v>
      </c>
      <c r="CM196" s="36"/>
      <c r="CN196" s="36">
        <f>(CM196/12*5*$D196*$F196*$G196*$J196*CN$11)+(CM196/12*7*$E196*$F196*$H196*$J196)</f>
        <v>0</v>
      </c>
      <c r="CO196" s="41"/>
      <c r="CP196" s="36">
        <f t="shared" si="1332"/>
        <v>0</v>
      </c>
      <c r="CQ196" s="36"/>
      <c r="CR196" s="36">
        <f>(CQ196/12*5*$D196*$F196*$G196*$J196*CR$11)+(CQ196/12*7*$E196*$F196*$H196*$J196)</f>
        <v>0</v>
      </c>
      <c r="CS196" s="36"/>
      <c r="CT196" s="36">
        <f>(CS196/12*5*$D196*$F196*$G196*$J196*CT$11)+(CS196/12*7*$E196*$F196*$H196*$J196)</f>
        <v>0</v>
      </c>
      <c r="CU196" s="36"/>
      <c r="CV196" s="36">
        <f>(CU196/12*5*$D196*$F196*$G196*$J196*CV$11)+(CU196/12*7*$E196*$F196*$H196*$J196)</f>
        <v>0</v>
      </c>
      <c r="CW196" s="36"/>
      <c r="CX196" s="36">
        <f>(CW196/12*5*$D196*$F196*$G196*$J196*CX$11)+(CW196/12*7*$E196*$F196*$H196*$J196)</f>
        <v>0</v>
      </c>
      <c r="CY196" s="36"/>
      <c r="CZ196" s="36">
        <f>(CY196/12*5*$D196*$F196*$G196*$J196*CZ$11)+(CY196/12*7*$E196*$F196*$H196*$J196)</f>
        <v>0</v>
      </c>
      <c r="DA196" s="36"/>
      <c r="DB196" s="36">
        <f t="shared" si="1333"/>
        <v>0</v>
      </c>
      <c r="DC196" s="36"/>
      <c r="DD196" s="36">
        <f t="shared" si="1334"/>
        <v>0</v>
      </c>
      <c r="DE196" s="36"/>
      <c r="DF196" s="36">
        <f>(DE196/12*5*$D196*$F196*$G196*$J196*DF$11)+(DE196/12*7*$E196*$F196*$H196*$J196)</f>
        <v>0</v>
      </c>
      <c r="DG196" s="36"/>
      <c r="DH196" s="36">
        <f>(DG196/12*5*$D196*$F196*$G196*$J196*DH$11)+(DG196/12*7*$E196*$F196*$H196*$J196)</f>
        <v>0</v>
      </c>
      <c r="DI196" s="36"/>
      <c r="DJ196" s="36">
        <f t="shared" si="1335"/>
        <v>0</v>
      </c>
      <c r="DK196" s="36"/>
      <c r="DL196" s="36">
        <f t="shared" si="1336"/>
        <v>0</v>
      </c>
      <c r="DM196" s="36"/>
      <c r="DN196" s="36">
        <f t="shared" si="981"/>
        <v>0</v>
      </c>
      <c r="DO196" s="36">
        <f t="shared" si="1305"/>
        <v>667</v>
      </c>
      <c r="DP196" s="36">
        <f t="shared" si="1305"/>
        <v>21659367.296612497</v>
      </c>
      <c r="DQ196" s="47">
        <f t="shared" si="1026"/>
        <v>667</v>
      </c>
      <c r="DR196" s="80">
        <f t="shared" si="983"/>
        <v>1</v>
      </c>
    </row>
    <row r="197" spans="1:122" ht="27" customHeight="1" x14ac:dyDescent="0.25">
      <c r="A197" s="43">
        <v>1</v>
      </c>
      <c r="B197" s="44">
        <v>164</v>
      </c>
      <c r="C197" s="31" t="s">
        <v>322</v>
      </c>
      <c r="D197" s="32">
        <f t="shared" si="1021"/>
        <v>19063</v>
      </c>
      <c r="E197" s="33">
        <v>18530</v>
      </c>
      <c r="F197" s="45">
        <v>2.11</v>
      </c>
      <c r="G197" s="35">
        <v>0.7</v>
      </c>
      <c r="H197" s="73">
        <v>0.7</v>
      </c>
      <c r="I197" s="32">
        <v>1.4</v>
      </c>
      <c r="J197" s="32">
        <v>1.68</v>
      </c>
      <c r="K197" s="32">
        <v>2.23</v>
      </c>
      <c r="L197" s="32">
        <v>2.57</v>
      </c>
      <c r="M197" s="36">
        <v>0</v>
      </c>
      <c r="N197" s="36">
        <f t="shared" ref="N197:P198" si="1337">(M197/12*5*$D197*$F197*$G197*$I197)+(M197/12*7*$E197*$F197*$H197*$I197)</f>
        <v>0</v>
      </c>
      <c r="O197" s="36">
        <v>0</v>
      </c>
      <c r="P197" s="36">
        <f t="shared" si="1337"/>
        <v>0</v>
      </c>
      <c r="Q197" s="36">
        <f>2965+1235</f>
        <v>4200</v>
      </c>
      <c r="R197" s="36">
        <f t="shared" ref="R197:R198" si="1338">(Q197/12*5*$D197*$F197*$G197*$I197)+(Q197/12*7*$E197*$F197*$H197*$I197)</f>
        <v>162857343.25</v>
      </c>
      <c r="S197" s="36"/>
      <c r="T197" s="36">
        <f t="shared" ref="T197:T198" si="1339">(S197/12*5*$D197*$F197*$G197*$I197)+(S197/12*7*$E197*$F197*$H197*$I197)</f>
        <v>0</v>
      </c>
      <c r="U197" s="36">
        <v>0</v>
      </c>
      <c r="V197" s="36">
        <f t="shared" ref="V197:V198" si="1340">(U197/12*5*$D197*$F197*$G197*$I197)+(U197/12*7*$E197*$F197*$H197*$I197)</f>
        <v>0</v>
      </c>
      <c r="W197" s="36">
        <v>0</v>
      </c>
      <c r="X197" s="36">
        <f t="shared" ref="X197:X198" si="1341">(W197/12*5*$D197*$F197*$G197*$I197)+(W197/12*7*$E197*$F197*$H197*$I197)</f>
        <v>0</v>
      </c>
      <c r="Y197" s="36">
        <v>0</v>
      </c>
      <c r="Z197" s="36">
        <f t="shared" ref="Z197:Z198" si="1342">(Y197/12*5*$D197*$F197*$G197*$I197)+(Y197/12*7*$E197*$F197*$H197*$I197)</f>
        <v>0</v>
      </c>
      <c r="AA197" s="36">
        <v>0</v>
      </c>
      <c r="AB197" s="36">
        <f t="shared" ref="AB197:AB198" si="1343">(AA197/12*5*$D197*$F197*$G197*$I197)+(AA197/12*7*$E197*$F197*$H197*$I197)</f>
        <v>0</v>
      </c>
      <c r="AC197" s="36">
        <v>0</v>
      </c>
      <c r="AD197" s="36">
        <f t="shared" ref="AD197:AD198" si="1344">(AC197/12*5*$D197*$F197*$G197*$I197)+(AC197/12*7*$E197*$F197*$H197*$I197)</f>
        <v>0</v>
      </c>
      <c r="AE197" s="36">
        <v>0</v>
      </c>
      <c r="AF197" s="36">
        <f t="shared" ref="AF197:AF198" si="1345">(AE197/12*5*$D197*$F197*$G197*$I197)+(AE197/12*7*$E197*$F197*$H197*$I197)</f>
        <v>0</v>
      </c>
      <c r="AG197" s="36">
        <v>0</v>
      </c>
      <c r="AH197" s="36">
        <f t="shared" ref="AH197:AH198" si="1346">(AG197/12*5*$D197*$F197*$G197*$I197)+(AG197/12*7*$E197*$F197*$H197*$I197)</f>
        <v>0</v>
      </c>
      <c r="AI197" s="36"/>
      <c r="AJ197" s="36">
        <f t="shared" ref="AJ197:AJ198" si="1347">(AI197/12*5*$D197*$F197*$G197*$I197)+(AI197/12*7*$E197*$F197*$H197*$I197)</f>
        <v>0</v>
      </c>
      <c r="AK197" s="39">
        <v>0</v>
      </c>
      <c r="AL197" s="36">
        <f t="shared" ref="AL197:AL198" si="1348">(AK197/12*5*$D197*$F197*$G197*$I197)+(AK197/12*7*$E197*$F197*$H197*$I197)</f>
        <v>0</v>
      </c>
      <c r="AM197" s="40">
        <v>0</v>
      </c>
      <c r="AN197" s="36">
        <f t="shared" ref="AN197:AN198" si="1349">(AM197/12*5*$D197*$F197*$G197*$J197)+(AM197/12*7*$E197*$F197*$H197*$J197)</f>
        <v>0</v>
      </c>
      <c r="AO197" s="36">
        <v>0</v>
      </c>
      <c r="AP197" s="36">
        <f t="shared" ref="AP197:AP198" si="1350">(AO197/12*5*$D197*$F197*$G197*$J197)+(AO197/12*7*$E197*$F197*$H197*$J197)</f>
        <v>0</v>
      </c>
      <c r="AQ197" s="36">
        <v>0</v>
      </c>
      <c r="AR197" s="36">
        <f t="shared" ref="AR197:AR198" si="1351">(AQ197/12*5*$D197*$F197*$G197*$J197)+(AQ197/12*7*$E197*$F197*$H197*$J197)</f>
        <v>0</v>
      </c>
      <c r="AS197" s="36">
        <v>0</v>
      </c>
      <c r="AT197" s="36">
        <f t="shared" ref="AT197:AT198" si="1352">(AS197/12*5*$D197*$F197*$G197*$J197)+(AS197/12*7*$E197*$F197*$H197*$J197)</f>
        <v>0</v>
      </c>
      <c r="AU197" s="36"/>
      <c r="AV197" s="36">
        <f t="shared" ref="AV197:AV198" si="1353">(AU197/12*5*$D197*$F197*$G197*$I197)+(AU197/12*7*$E197*$F197*$H197*$I197)</f>
        <v>0</v>
      </c>
      <c r="AW197" s="36"/>
      <c r="AX197" s="36">
        <f t="shared" ref="AX197:AX198" si="1354">(AW197/12*5*$D197*$F197*$G197*$I197)+(AW197/12*7*$E197*$F197*$H197*$I197)</f>
        <v>0</v>
      </c>
      <c r="AY197" s="36">
        <v>0</v>
      </c>
      <c r="AZ197" s="36">
        <f t="shared" ref="AZ197:AZ198" si="1355">(AY197/12*5*$D197*$F197*$G197*$J197)+(AY197/12*7*$E197*$F197*$H197*$J197)</f>
        <v>0</v>
      </c>
      <c r="BA197" s="36">
        <v>0</v>
      </c>
      <c r="BB197" s="36">
        <f t="shared" ref="BB197:BB198" si="1356">(BA197/12*5*$D197*$F197*$G197*$I197)+(BA197/12*7*$E197*$F197*$H197*$I197)</f>
        <v>0</v>
      </c>
      <c r="BC197" s="36">
        <v>0</v>
      </c>
      <c r="BD197" s="36">
        <f t="shared" ref="BD197:BD198" si="1357">(BC197/12*5*$D197*$F197*$G197*$I197)+(BC197/12*7*$E197*$F197*$H197*$I197)</f>
        <v>0</v>
      </c>
      <c r="BE197" s="36">
        <v>0</v>
      </c>
      <c r="BF197" s="36">
        <f t="shared" ref="BF197:BF198" si="1358">(BE197/12*5*$D197*$F197*$G197*$I197)+(BE197/12*7*$E197*$F197*$H197*$I197)</f>
        <v>0</v>
      </c>
      <c r="BG197" s="36">
        <v>0</v>
      </c>
      <c r="BH197" s="36">
        <f t="shared" ref="BH197:BH198" si="1359">(BG197/12*5*$D197*$F197*$G197*$J197)+(BG197/12*7*$E197*$F197*$H197*$J197)</f>
        <v>0</v>
      </c>
      <c r="BI197" s="36">
        <v>39</v>
      </c>
      <c r="BJ197" s="36">
        <f t="shared" ref="BJ197:BJ198" si="1360">(BI197/12*5*$D197*$F197*$G197*$I197)+(BI197/12*7*$E197*$F197*$H197*$I197)</f>
        <v>1512246.7587499996</v>
      </c>
      <c r="BK197" s="36">
        <v>0</v>
      </c>
      <c r="BL197" s="36">
        <f t="shared" ref="BL197:BL198" si="1361">(BK197/12*5*$D197*$F197*$G197*$I197)+(BK197/12*7*$E197*$F197*$H197*$I197)</f>
        <v>0</v>
      </c>
      <c r="BM197" s="46">
        <v>40</v>
      </c>
      <c r="BN197" s="36">
        <f t="shared" ref="BN197:BN198" si="1362">(BM197/12*5*$D197*$F197*$G197*$J197)+(BM197/12*7*$E197*$F197*$H197*$J197)</f>
        <v>1861226.7799999998</v>
      </c>
      <c r="BO197" s="36">
        <v>0</v>
      </c>
      <c r="BP197" s="36">
        <f t="shared" ref="BP197:BP198" si="1363">(BO197/12*5*$D197*$F197*$G197*$J197)+(BO197/12*7*$E197*$F197*$H197*$J197)</f>
        <v>0</v>
      </c>
      <c r="BQ197" s="36">
        <v>0</v>
      </c>
      <c r="BR197" s="36">
        <f t="shared" ref="BR197:BR198" si="1364">(BQ197/12*5*$D197*$F197*$G197*$I197)+(BQ197/12*7*$E197*$F197*$H197*$I197)</f>
        <v>0</v>
      </c>
      <c r="BS197" s="36">
        <v>0</v>
      </c>
      <c r="BT197" s="36">
        <f t="shared" ref="BT197:BT198" si="1365">(BS197/12*5*$D197*$F197*$G197*$I197)+(BS197/12*7*$E197*$F197*$H197*$I197)</f>
        <v>0</v>
      </c>
      <c r="BU197" s="36">
        <v>0</v>
      </c>
      <c r="BV197" s="36">
        <f t="shared" ref="BV197:BV198" si="1366">(BU197/12*5*$D197*$F197*$G197*$J197)+(BU197/12*7*$E197*$F197*$H197*$J197)</f>
        <v>0</v>
      </c>
      <c r="BW197" s="36"/>
      <c r="BX197" s="36">
        <f t="shared" ref="BX197:BX198" si="1367">(BW197/12*5*$D197*$F197*$G197*$J197)+(BW197/12*7*$E197*$F197*$H197*$J197)</f>
        <v>0</v>
      </c>
      <c r="BY197" s="36">
        <v>0</v>
      </c>
      <c r="BZ197" s="36">
        <f t="shared" ref="BZ197:BZ198" si="1368">(BY197/12*5*$D197*$F197*$G197*$I197)+(BY197/12*7*$E197*$F197*$H197*$I197)</f>
        <v>0</v>
      </c>
      <c r="CA197" s="36">
        <v>0</v>
      </c>
      <c r="CB197" s="36">
        <f t="shared" ref="CB197:CB198" si="1369">(CA197/12*5*$D197*$F197*$G197*$J197)+(CA197/12*7*$E197*$F197*$H197*$J197)</f>
        <v>0</v>
      </c>
      <c r="CC197" s="36">
        <v>0</v>
      </c>
      <c r="CD197" s="36">
        <f t="shared" ref="CD197:CD198" si="1370">(CC197/12*5*$D197*$F197*$G197*$I197)+(CC197/12*7*$E197*$F197*$H197*$I197)</f>
        <v>0</v>
      </c>
      <c r="CE197" s="36"/>
      <c r="CF197" s="36">
        <f t="shared" ref="CF197:CF198" si="1371">(CE197/12*5*$D197*$F197*$G197*$I197)+(CE197/12*7*$E197*$F197*$H197*$I197)</f>
        <v>0</v>
      </c>
      <c r="CG197" s="36"/>
      <c r="CH197" s="36">
        <f t="shared" ref="CH197:CH198" si="1372">(CG197/12*5*$D197*$F197*$G197*$I197)+(CG197/12*7*$E197*$F197*$H197*$I197)</f>
        <v>0</v>
      </c>
      <c r="CI197" s="36"/>
      <c r="CJ197" s="36">
        <f t="shared" ref="CJ197:CJ198" si="1373">(CI197/12*5*$D197*$F197*$G197*$I197)+(CI197/12*7*$E197*$F197*$H197*$I197)</f>
        <v>0</v>
      </c>
      <c r="CK197" s="36"/>
      <c r="CL197" s="36">
        <f t="shared" ref="CL197:CN198" si="1374">(CK197/12*5*$D197*$F197*$G197*$J197)+(CK197/12*7*$E197*$F197*$H197*$J197)</f>
        <v>0</v>
      </c>
      <c r="CM197" s="36"/>
      <c r="CN197" s="36">
        <f t="shared" si="1374"/>
        <v>0</v>
      </c>
      <c r="CO197" s="41"/>
      <c r="CP197" s="36">
        <f t="shared" ref="CP197:CP198" si="1375">(CO197/12*5*$D197*$F197*$G197*$I197)+(CO197/12*7*$E197*$F197*$H197*$I197)</f>
        <v>0</v>
      </c>
      <c r="CQ197" s="36"/>
      <c r="CR197" s="36">
        <f t="shared" ref="CR197:CR198" si="1376">(CQ197/12*5*$D197*$F197*$G197*$J197)+(CQ197/12*7*$E197*$F197*$H197*$J197)</f>
        <v>0</v>
      </c>
      <c r="CS197" s="36"/>
      <c r="CT197" s="36">
        <f t="shared" ref="CT197:CT198" si="1377">(CS197/12*5*$D197*$F197*$G197*$J197)+(CS197/12*7*$E197*$F197*$H197*$J197)</f>
        <v>0</v>
      </c>
      <c r="CU197" s="36"/>
      <c r="CV197" s="36">
        <f t="shared" ref="CV197:CV198" si="1378">(CU197/12*5*$D197*$F197*$G197*$J197)+(CU197/12*7*$E197*$F197*$H197*$J197)</f>
        <v>0</v>
      </c>
      <c r="CW197" s="36"/>
      <c r="CX197" s="36">
        <f t="shared" ref="CX197:CX198" si="1379">(CW197/12*5*$D197*$F197*$G197*$J197)+(CW197/12*7*$E197*$F197*$H197*$J197)</f>
        <v>0</v>
      </c>
      <c r="CY197" s="36"/>
      <c r="CZ197" s="36">
        <f t="shared" ref="CZ197:CZ198" si="1380">(CY197/12*5*$D197*$F197*$G197*$J197)+(CY197/12*7*$E197*$F197*$H197*$J197)</f>
        <v>0</v>
      </c>
      <c r="DA197" s="36"/>
      <c r="DB197" s="36">
        <f t="shared" ref="DB197:DB198" si="1381">(DA197/12*5*$D197*$F197*$G197*$I197)+(DA197/12*7*$E197*$F197*$H197*$I197)</f>
        <v>0</v>
      </c>
      <c r="DC197" s="36"/>
      <c r="DD197" s="36">
        <f t="shared" ref="DD197:DD198" si="1382">(DC197/12*5*$D197*$F197*$G197*$I197)+(DC197/12*7*$E197*$F197*$H197*$I197)</f>
        <v>0</v>
      </c>
      <c r="DE197" s="36"/>
      <c r="DF197" s="36">
        <f t="shared" ref="DF197:DF198" si="1383">(DE197/12*5*$D197*$F197*$G197*$J197)+(DE197/12*7*$E197*$F197*$H197*$J197)</f>
        <v>0</v>
      </c>
      <c r="DG197" s="36"/>
      <c r="DH197" s="36">
        <f t="shared" ref="DH197:DH198" si="1384">(DG197/12*5*$D197*$F197*$G197*$J197)+(DG197/12*7*$E197*$F197*$H197*$J197)</f>
        <v>0</v>
      </c>
      <c r="DI197" s="36"/>
      <c r="DJ197" s="36">
        <f t="shared" ref="DJ197:DJ198" si="1385">(DI197/12*5*$D197*$F197*$G197*$K197)+(DI197/12*7*$E197*$F197*$H197*$K197)</f>
        <v>0</v>
      </c>
      <c r="DK197" s="36"/>
      <c r="DL197" s="36">
        <f t="shared" ref="DL197:DL198" si="1386">(DK197/12*5*$D197*$F197*$G197*$L197)+(DK197/12*7*$E197*$F197*$H197*$L197)</f>
        <v>0</v>
      </c>
      <c r="DM197" s="36"/>
      <c r="DN197" s="36">
        <f t="shared" ref="DN197:DN198" si="1387">(DM197*$D197*$F197*$G197*$J197)</f>
        <v>0</v>
      </c>
      <c r="DO197" s="36">
        <f t="shared" si="1305"/>
        <v>4279</v>
      </c>
      <c r="DP197" s="36">
        <f t="shared" si="1305"/>
        <v>166230816.78874999</v>
      </c>
      <c r="DQ197" s="47">
        <f t="shared" si="1026"/>
        <v>2995</v>
      </c>
      <c r="DR197" s="80">
        <f t="shared" si="983"/>
        <v>0.69992989016125262</v>
      </c>
    </row>
    <row r="198" spans="1:122" ht="27" customHeight="1" x14ac:dyDescent="0.25">
      <c r="A198" s="43">
        <v>1</v>
      </c>
      <c r="B198" s="44">
        <v>165</v>
      </c>
      <c r="C198" s="31" t="s">
        <v>323</v>
      </c>
      <c r="D198" s="32">
        <f t="shared" si="1021"/>
        <v>19063</v>
      </c>
      <c r="E198" s="33">
        <v>18530</v>
      </c>
      <c r="F198" s="45">
        <v>2.33</v>
      </c>
      <c r="G198" s="35">
        <v>0.9</v>
      </c>
      <c r="H198" s="73">
        <v>0.77</v>
      </c>
      <c r="I198" s="32">
        <v>1.4</v>
      </c>
      <c r="J198" s="32">
        <v>1.68</v>
      </c>
      <c r="K198" s="32">
        <v>2.23</v>
      </c>
      <c r="L198" s="32">
        <v>2.57</v>
      </c>
      <c r="M198" s="36">
        <v>0</v>
      </c>
      <c r="N198" s="36">
        <f t="shared" si="1337"/>
        <v>0</v>
      </c>
      <c r="O198" s="36">
        <v>0</v>
      </c>
      <c r="P198" s="36">
        <f t="shared" si="1337"/>
        <v>0</v>
      </c>
      <c r="Q198" s="36">
        <v>533</v>
      </c>
      <c r="R198" s="36">
        <f t="shared" si="1338"/>
        <v>26899780.340766668</v>
      </c>
      <c r="S198" s="36"/>
      <c r="T198" s="36">
        <f t="shared" si="1339"/>
        <v>0</v>
      </c>
      <c r="U198" s="36"/>
      <c r="V198" s="36">
        <f t="shared" si="1340"/>
        <v>0</v>
      </c>
      <c r="W198" s="36">
        <v>0</v>
      </c>
      <c r="X198" s="36">
        <f t="shared" si="1341"/>
        <v>0</v>
      </c>
      <c r="Y198" s="36"/>
      <c r="Z198" s="36">
        <f t="shared" si="1342"/>
        <v>0</v>
      </c>
      <c r="AA198" s="36"/>
      <c r="AB198" s="36">
        <f t="shared" si="1343"/>
        <v>0</v>
      </c>
      <c r="AC198" s="36">
        <v>0</v>
      </c>
      <c r="AD198" s="36">
        <f t="shared" si="1344"/>
        <v>0</v>
      </c>
      <c r="AE198" s="36">
        <v>0</v>
      </c>
      <c r="AF198" s="36">
        <f t="shared" si="1345"/>
        <v>0</v>
      </c>
      <c r="AG198" s="36"/>
      <c r="AH198" s="36">
        <f t="shared" si="1346"/>
        <v>0</v>
      </c>
      <c r="AI198" s="36"/>
      <c r="AJ198" s="36">
        <f t="shared" si="1347"/>
        <v>0</v>
      </c>
      <c r="AK198" s="39">
        <v>0</v>
      </c>
      <c r="AL198" s="36">
        <f t="shared" si="1348"/>
        <v>0</v>
      </c>
      <c r="AM198" s="40">
        <v>0</v>
      </c>
      <c r="AN198" s="36">
        <f t="shared" si="1349"/>
        <v>0</v>
      </c>
      <c r="AO198" s="36"/>
      <c r="AP198" s="36">
        <f t="shared" si="1350"/>
        <v>0</v>
      </c>
      <c r="AQ198" s="36"/>
      <c r="AR198" s="36">
        <f t="shared" si="1351"/>
        <v>0</v>
      </c>
      <c r="AS198" s="36"/>
      <c r="AT198" s="36">
        <f t="shared" si="1352"/>
        <v>0</v>
      </c>
      <c r="AU198" s="36"/>
      <c r="AV198" s="36">
        <f t="shared" si="1353"/>
        <v>0</v>
      </c>
      <c r="AW198" s="36"/>
      <c r="AX198" s="36">
        <f t="shared" si="1354"/>
        <v>0</v>
      </c>
      <c r="AY198" s="36"/>
      <c r="AZ198" s="36">
        <f t="shared" si="1355"/>
        <v>0</v>
      </c>
      <c r="BA198" s="36"/>
      <c r="BB198" s="36">
        <f t="shared" si="1356"/>
        <v>0</v>
      </c>
      <c r="BC198" s="36"/>
      <c r="BD198" s="36">
        <f t="shared" si="1357"/>
        <v>0</v>
      </c>
      <c r="BE198" s="36"/>
      <c r="BF198" s="36">
        <f t="shared" si="1358"/>
        <v>0</v>
      </c>
      <c r="BG198" s="36"/>
      <c r="BH198" s="36">
        <f t="shared" si="1359"/>
        <v>0</v>
      </c>
      <c r="BI198" s="36">
        <v>3</v>
      </c>
      <c r="BJ198" s="36">
        <f t="shared" si="1360"/>
        <v>151405.89309999999</v>
      </c>
      <c r="BK198" s="36"/>
      <c r="BL198" s="36">
        <f t="shared" si="1361"/>
        <v>0</v>
      </c>
      <c r="BM198" s="46"/>
      <c r="BN198" s="36">
        <f t="shared" si="1362"/>
        <v>0</v>
      </c>
      <c r="BO198" s="36"/>
      <c r="BP198" s="36">
        <f t="shared" si="1363"/>
        <v>0</v>
      </c>
      <c r="BQ198" s="36"/>
      <c r="BR198" s="36">
        <f t="shared" si="1364"/>
        <v>0</v>
      </c>
      <c r="BS198" s="36"/>
      <c r="BT198" s="36">
        <f t="shared" si="1365"/>
        <v>0</v>
      </c>
      <c r="BU198" s="36"/>
      <c r="BV198" s="36">
        <f t="shared" si="1366"/>
        <v>0</v>
      </c>
      <c r="BW198" s="36"/>
      <c r="BX198" s="36">
        <f t="shared" si="1367"/>
        <v>0</v>
      </c>
      <c r="BY198" s="36"/>
      <c r="BZ198" s="36">
        <f t="shared" si="1368"/>
        <v>0</v>
      </c>
      <c r="CA198" s="36"/>
      <c r="CB198" s="36">
        <f t="shared" si="1369"/>
        <v>0</v>
      </c>
      <c r="CC198" s="36"/>
      <c r="CD198" s="36">
        <f t="shared" si="1370"/>
        <v>0</v>
      </c>
      <c r="CE198" s="36"/>
      <c r="CF198" s="36">
        <f t="shared" si="1371"/>
        <v>0</v>
      </c>
      <c r="CG198" s="36"/>
      <c r="CH198" s="36">
        <f t="shared" si="1372"/>
        <v>0</v>
      </c>
      <c r="CI198" s="36"/>
      <c r="CJ198" s="36">
        <f t="shared" si="1373"/>
        <v>0</v>
      </c>
      <c r="CK198" s="36"/>
      <c r="CL198" s="36">
        <f t="shared" si="1374"/>
        <v>0</v>
      </c>
      <c r="CM198" s="36"/>
      <c r="CN198" s="36">
        <f t="shared" si="1374"/>
        <v>0</v>
      </c>
      <c r="CO198" s="41"/>
      <c r="CP198" s="36">
        <f t="shared" si="1375"/>
        <v>0</v>
      </c>
      <c r="CQ198" s="36"/>
      <c r="CR198" s="36">
        <f t="shared" si="1376"/>
        <v>0</v>
      </c>
      <c r="CS198" s="36"/>
      <c r="CT198" s="36">
        <f t="shared" si="1377"/>
        <v>0</v>
      </c>
      <c r="CU198" s="36"/>
      <c r="CV198" s="36">
        <f t="shared" si="1378"/>
        <v>0</v>
      </c>
      <c r="CW198" s="36"/>
      <c r="CX198" s="36">
        <f t="shared" si="1379"/>
        <v>0</v>
      </c>
      <c r="CY198" s="36"/>
      <c r="CZ198" s="36">
        <f t="shared" si="1380"/>
        <v>0</v>
      </c>
      <c r="DA198" s="36"/>
      <c r="DB198" s="36">
        <f t="shared" si="1381"/>
        <v>0</v>
      </c>
      <c r="DC198" s="36"/>
      <c r="DD198" s="36">
        <f t="shared" si="1382"/>
        <v>0</v>
      </c>
      <c r="DE198" s="36"/>
      <c r="DF198" s="36">
        <f t="shared" si="1383"/>
        <v>0</v>
      </c>
      <c r="DG198" s="36"/>
      <c r="DH198" s="36">
        <f t="shared" si="1384"/>
        <v>0</v>
      </c>
      <c r="DI198" s="36"/>
      <c r="DJ198" s="36">
        <f t="shared" si="1385"/>
        <v>0</v>
      </c>
      <c r="DK198" s="36"/>
      <c r="DL198" s="36">
        <f t="shared" si="1386"/>
        <v>0</v>
      </c>
      <c r="DM198" s="36"/>
      <c r="DN198" s="36">
        <f t="shared" si="1387"/>
        <v>0</v>
      </c>
      <c r="DO198" s="36">
        <f t="shared" si="1305"/>
        <v>536</v>
      </c>
      <c r="DP198" s="36">
        <f t="shared" si="1305"/>
        <v>27051186.233866669</v>
      </c>
      <c r="DQ198" s="47">
        <f t="shared" si="1026"/>
        <v>413</v>
      </c>
      <c r="DR198" s="80">
        <f t="shared" si="983"/>
        <v>0.77052238805970152</v>
      </c>
    </row>
    <row r="199" spans="1:122" ht="15.75" customHeight="1" x14ac:dyDescent="0.25">
      <c r="A199" s="43"/>
      <c r="B199" s="44">
        <v>166</v>
      </c>
      <c r="C199" s="31" t="s">
        <v>324</v>
      </c>
      <c r="D199" s="32">
        <f t="shared" si="1021"/>
        <v>19063</v>
      </c>
      <c r="E199" s="33">
        <v>18530</v>
      </c>
      <c r="F199" s="45">
        <v>0.51</v>
      </c>
      <c r="G199" s="35">
        <v>1</v>
      </c>
      <c r="H199" s="55">
        <v>1</v>
      </c>
      <c r="I199" s="32">
        <v>1.4</v>
      </c>
      <c r="J199" s="32">
        <v>1.68</v>
      </c>
      <c r="K199" s="32">
        <v>2.23</v>
      </c>
      <c r="L199" s="32">
        <v>2.57</v>
      </c>
      <c r="M199" s="36">
        <v>0</v>
      </c>
      <c r="N199" s="36">
        <f t="shared" ref="N199:P227" si="1388">(M199/12*5*$D199*$F199*$G199*$I199*N$11)+(M199/12*7*$E199*$F199*$H199*$I199*N$12)</f>
        <v>0</v>
      </c>
      <c r="O199" s="36">
        <v>2</v>
      </c>
      <c r="P199" s="36">
        <f t="shared" si="1388"/>
        <v>28434.948850000001</v>
      </c>
      <c r="Q199" s="36">
        <v>92</v>
      </c>
      <c r="R199" s="36">
        <f t="shared" ref="R199:R200" si="1389">(Q199/12*5*$D199*$F199*$G199*$I199*R$11)+(Q199/12*7*$E199*$F199*$H199*$I199*R$12)</f>
        <v>1521017.4090999998</v>
      </c>
      <c r="S199" s="36"/>
      <c r="T199" s="36">
        <f t="shared" ref="T199:T200" si="1390">(S199/12*5*$D199*$F199*$G199*$I199*T$11)+(S199/12*7*$E199*$F199*$H199*$I199*T$12)</f>
        <v>0</v>
      </c>
      <c r="U199" s="36">
        <v>0</v>
      </c>
      <c r="V199" s="36">
        <f t="shared" ref="V199:V200" si="1391">(U199/12*5*$D199*$F199*$G199*$I199*V$11)+(U199/12*7*$E199*$F199*$H199*$I199*V$12)</f>
        <v>0</v>
      </c>
      <c r="W199" s="36">
        <v>0</v>
      </c>
      <c r="X199" s="36">
        <f t="shared" ref="X199:X200" si="1392">(W199/12*5*$D199*$F199*$G199*$I199*X$11)+(W199/12*7*$E199*$F199*$H199*$I199*X$12)</f>
        <v>0</v>
      </c>
      <c r="Y199" s="36">
        <v>0</v>
      </c>
      <c r="Z199" s="36">
        <f t="shared" ref="Z199:Z200" si="1393">(Y199/12*5*$D199*$F199*$G199*$I199*Z$11)+(Y199/12*7*$E199*$F199*$H199*$I199*Z$12)</f>
        <v>0</v>
      </c>
      <c r="AA199" s="36">
        <v>0</v>
      </c>
      <c r="AB199" s="36">
        <f t="shared" ref="AB199:AB200" si="1394">(AA199/12*5*$D199*$F199*$G199*$I199*AB$11)+(AA199/12*7*$E199*$F199*$H199*$I199*AB$12)</f>
        <v>0</v>
      </c>
      <c r="AC199" s="36">
        <v>0</v>
      </c>
      <c r="AD199" s="36">
        <f t="shared" ref="AD199:AD200" si="1395">(AC199/12*5*$D199*$F199*$G199*$I199*AD$11)+(AC199/12*7*$E199*$F199*$H199*$I199*AD$12)</f>
        <v>0</v>
      </c>
      <c r="AE199" s="36">
        <v>0</v>
      </c>
      <c r="AF199" s="36">
        <f t="shared" ref="AF199:AF200" si="1396">(AE199/12*5*$D199*$F199*$G199*$I199*AF$11)+(AE199/12*7*$E199*$F199*$H199*$I199*AF$12)</f>
        <v>0</v>
      </c>
      <c r="AG199" s="36">
        <v>5</v>
      </c>
      <c r="AH199" s="36">
        <f t="shared" ref="AH199:AH200" si="1397">(AG199/12*5*$D199*$F199*$G199*$I199*AH$11)+(AG199/12*7*$E199*$F199*$H199*$I199*AH$12)</f>
        <v>60534.005875000003</v>
      </c>
      <c r="AI199" s="36"/>
      <c r="AJ199" s="36">
        <f t="shared" ref="AJ199:AJ200" si="1398">(AI199/12*5*$D199*$F199*$G199*$I199*AJ$11)+(AI199/12*7*$E199*$F199*$H199*$I199*AJ$12)</f>
        <v>0</v>
      </c>
      <c r="AK199" s="39">
        <v>0</v>
      </c>
      <c r="AL199" s="36">
        <f t="shared" ref="AL199:AL200" si="1399">(AK199/12*5*$D199*$F199*$G199*$I199*AL$11)+(AK199/12*7*$E199*$F199*$H199*$I199*AL$12)</f>
        <v>0</v>
      </c>
      <c r="AM199" s="40">
        <v>0</v>
      </c>
      <c r="AN199" s="36">
        <f t="shared" ref="AN199:AN200" si="1400">(AM199/12*5*$D199*$F199*$G199*$J199*AN$11)+(AM199/12*7*$E199*$F199*$H199*$J199*AN$12)</f>
        <v>0</v>
      </c>
      <c r="AO199" s="36">
        <v>0</v>
      </c>
      <c r="AP199" s="36">
        <f t="shared" ref="AP199:AP200" si="1401">(AO199/12*5*$D199*$F199*$G199*$J199*AP$11)+(AO199/12*7*$E199*$F199*$H199*$J199*AP$12)</f>
        <v>0</v>
      </c>
      <c r="AQ199" s="36"/>
      <c r="AR199" s="36">
        <f t="shared" ref="AR199:AR200" si="1402">(AQ199/12*5*$D199*$F199*$G199*$J199*AR$11)+(AQ199/12*7*$E199*$F199*$H199*$J199*AR$12)</f>
        <v>0</v>
      </c>
      <c r="AS199" s="36">
        <v>0</v>
      </c>
      <c r="AT199" s="36">
        <f t="shared" ref="AT199:AT200" si="1403">(AS199/12*5*$D199*$F199*$G199*$J199*AT$11)+(AS199/12*7*$E199*$F199*$H199*$J199*AT$12)</f>
        <v>0</v>
      </c>
      <c r="AU199" s="36"/>
      <c r="AV199" s="36">
        <f t="shared" ref="AV199:AV200" si="1404">(AU199/12*5*$D199*$F199*$G199*$I199*AV$11)+(AU199/12*7*$E199*$F199*$H199*$I199*AV$12)</f>
        <v>0</v>
      </c>
      <c r="AW199" s="36"/>
      <c r="AX199" s="36">
        <f t="shared" ref="AX199:AX200" si="1405">(AW199/12*5*$D199*$F199*$G199*$I199*AX$11)+(AW199/12*7*$E199*$F199*$H199*$I199*AX$12)</f>
        <v>0</v>
      </c>
      <c r="AY199" s="36">
        <v>0</v>
      </c>
      <c r="AZ199" s="36">
        <f t="shared" ref="AZ199:AZ200" si="1406">(AY199/12*5*$D199*$F199*$G199*$J199*AZ$11)+(AY199/12*7*$E199*$F199*$H199*$J199*AZ$12)</f>
        <v>0</v>
      </c>
      <c r="BA199" s="36">
        <v>0</v>
      </c>
      <c r="BB199" s="36">
        <f t="shared" ref="BB199:BB200" si="1407">(BA199/12*5*$D199*$F199*$G199*$I199*BB$11)+(BA199/12*7*$E199*$F199*$H199*$I199*BB$12)</f>
        <v>0</v>
      </c>
      <c r="BC199" s="36">
        <v>0</v>
      </c>
      <c r="BD199" s="36">
        <f t="shared" ref="BD199:BD200" si="1408">(BC199/12*5*$D199*$F199*$G199*$I199*BD$11)+(BC199/12*7*$E199*$F199*$H199*$I199*BD$12)</f>
        <v>0</v>
      </c>
      <c r="BE199" s="36">
        <v>0</v>
      </c>
      <c r="BF199" s="36">
        <f t="shared" ref="BF199:BF200" si="1409">(BE199/12*5*$D199*$F199*$G199*$I199*BF$11)+(BE199/12*7*$E199*$F199*$H199*$I199*BF$12)</f>
        <v>0</v>
      </c>
      <c r="BG199" s="36">
        <v>0</v>
      </c>
      <c r="BH199" s="36">
        <f t="shared" ref="BH199:BH200" si="1410">(BG199/12*5*$D199*$F199*$G199*$J199*BH$11)+(BG199/12*7*$E199*$F199*$H199*$J199*BH$12)</f>
        <v>0</v>
      </c>
      <c r="BI199" s="36">
        <v>1595</v>
      </c>
      <c r="BJ199" s="36">
        <f t="shared" ref="BJ199:BJ200" si="1411">(BI199/12*5*$D199*$F199*$G199*$I199*BJ$11)+(BI199/12*7*$E199*$F199*$H199*$I199*BJ$12)</f>
        <v>22830647.448262498</v>
      </c>
      <c r="BK199" s="36">
        <v>0</v>
      </c>
      <c r="BL199" s="36">
        <f t="shared" ref="BL199:BL200" si="1412">(BK199/12*5*$D199*$F199*$G199*$I199*BL$11)+(BK199/12*7*$E199*$F199*$H199*$I199*BL$12)</f>
        <v>0</v>
      </c>
      <c r="BM199" s="46">
        <v>730</v>
      </c>
      <c r="BN199" s="36">
        <f t="shared" ref="BN199:BN200" si="1413">(BM199/12*5*$D199*$F199*$G199*$J199*BN$11)+(BM199/12*7*$E199*$F199*$H199*$J199*BN$12)</f>
        <v>10673165.2755</v>
      </c>
      <c r="BO199" s="36">
        <v>6</v>
      </c>
      <c r="BP199" s="36">
        <f t="shared" ref="BP199:BP200" si="1414">(BO199/12*5*$D199*$F199*$G199*$J199*BP$11)+(BO199/12*7*$E199*$F199*$H199*$J199*BP$12)</f>
        <v>108932.80229999998</v>
      </c>
      <c r="BQ199" s="36">
        <v>0</v>
      </c>
      <c r="BR199" s="36">
        <f t="shared" ref="BR199:BR200" si="1415">(BQ199/12*5*$D199*$F199*$G199*$I199*BR$11)+(BQ199/12*7*$E199*$F199*$H199*$I199*BR$12)</f>
        <v>0</v>
      </c>
      <c r="BS199" s="36">
        <v>0</v>
      </c>
      <c r="BT199" s="36">
        <f t="shared" ref="BT199:BT200" si="1416">(BS199/12*5*$D199*$F199*$G199*$I199*BT$11)+(BS199/12*7*$E199*$F199*$H199*$I199*BT$12)</f>
        <v>0</v>
      </c>
      <c r="BU199" s="36">
        <v>0</v>
      </c>
      <c r="BV199" s="36">
        <f t="shared" ref="BV199:BV200" si="1417">(BU199/12*5*$D199*$F199*$G199*$J199*BV$11)+(BU199/12*7*$E199*$F199*$H199*$J199*BV$12)</f>
        <v>0</v>
      </c>
      <c r="BW199" s="36"/>
      <c r="BX199" s="36">
        <f t="shared" ref="BX199:BX200" si="1418">(BW199/12*5*$D199*$F199*$G199*$J199*BX$11)+(BW199/12*7*$E199*$F199*$H199*$J199*BX$12)</f>
        <v>0</v>
      </c>
      <c r="BY199" s="36">
        <v>0</v>
      </c>
      <c r="BZ199" s="36">
        <f t="shared" ref="BZ199:BZ200" si="1419">(BY199/12*5*$D199*$F199*$G199*$I199*BZ$11)+(BY199/12*7*$E199*$F199*$H199*$I199*BZ$12)</f>
        <v>0</v>
      </c>
      <c r="CA199" s="36">
        <v>0</v>
      </c>
      <c r="CB199" s="36">
        <f t="shared" ref="CB199:CB200" si="1420">(CA199/12*5*$D199*$F199*$G199*$J199*CB$11)+(CA199/12*7*$E199*$F199*$H199*$J199*CB$12)</f>
        <v>0</v>
      </c>
      <c r="CC199" s="36">
        <v>0</v>
      </c>
      <c r="CD199" s="36">
        <f t="shared" ref="CD199:CD200" si="1421">(CC199/12*5*$D199*$F199*$G199*$I199*CD$11)+(CC199/12*7*$E199*$F199*$H199*$I199*CD$12)</f>
        <v>0</v>
      </c>
      <c r="CE199" s="36"/>
      <c r="CF199" s="36">
        <f t="shared" ref="CF199:CF200" si="1422">(CE199/12*5*$D199*$F199*$G199*$I199*CF$11)+(CE199/12*7*$E199*$F199*$H199*$I199*CF$12)</f>
        <v>0</v>
      </c>
      <c r="CG199" s="36"/>
      <c r="CH199" s="36">
        <f t="shared" ref="CH199:CH200" si="1423">(CG199/12*5*$D199*$F199*$G199*$I199*CH$11)+(CG199/12*7*$E199*$F199*$H199*$I199*CH$12)</f>
        <v>0</v>
      </c>
      <c r="CI199" s="36"/>
      <c r="CJ199" s="36">
        <f t="shared" ref="CJ199:CJ200" si="1424">(CI199/12*5*$D199*$F199*$G199*$I199*CJ$11)+(CI199/12*7*$E199*$F199*$H199*$I199*CJ$12)</f>
        <v>0</v>
      </c>
      <c r="CK199" s="36"/>
      <c r="CL199" s="36">
        <f t="shared" ref="CL199:CN200" si="1425">(CK199/12*5*$D199*$F199*$G199*$J199*CL$11)+(CK199/12*7*$E199*$F199*$H199*$J199*CL$12)</f>
        <v>0</v>
      </c>
      <c r="CM199" s="36"/>
      <c r="CN199" s="36">
        <f t="shared" si="1425"/>
        <v>0</v>
      </c>
      <c r="CO199" s="41"/>
      <c r="CP199" s="36">
        <f t="shared" ref="CP199:CP200" si="1426">(CO199/12*5*$D199*$F199*$G199*$I199*CP$11)+(CO199/12*7*$E199*$F199*$H199*$I199*CP$12)</f>
        <v>0</v>
      </c>
      <c r="CQ199" s="36"/>
      <c r="CR199" s="36">
        <f t="shared" ref="CR199:CR200" si="1427">(CQ199/12*5*$D199*$F199*$G199*$J199*CR$11)+(CQ199/12*7*$E199*$F199*$H199*$J199*CR$12)</f>
        <v>0</v>
      </c>
      <c r="CS199" s="36"/>
      <c r="CT199" s="36">
        <f t="shared" ref="CT199:CT200" si="1428">(CS199/12*5*$D199*$F199*$G199*$J199*CT$11)+(CS199/12*7*$E199*$F199*$H199*$J199*CT$12)</f>
        <v>0</v>
      </c>
      <c r="CU199" s="36"/>
      <c r="CV199" s="36">
        <f t="shared" ref="CV199:CV200" si="1429">(CU199/12*5*$D199*$F199*$G199*$J199*CV$11)+(CU199/12*7*$E199*$F199*$H199*$J199*CV$12)</f>
        <v>0</v>
      </c>
      <c r="CW199" s="36"/>
      <c r="CX199" s="36">
        <f t="shared" ref="CX199:CX200" si="1430">(CW199/12*5*$D199*$F199*$G199*$J199*CX$11)+(CW199/12*7*$E199*$F199*$H199*$J199*CX$12)</f>
        <v>0</v>
      </c>
      <c r="CY199" s="36">
        <v>3</v>
      </c>
      <c r="CZ199" s="36">
        <f t="shared" ref="CZ199:CZ200" si="1431">(CY199/12*5*$D199*$F199*$G199*$J199*CZ$11)+(CY199/12*7*$E199*$F199*$H199*$J199*CZ$12)</f>
        <v>55019.768643000003</v>
      </c>
      <c r="DA199" s="36">
        <v>2</v>
      </c>
      <c r="DB199" s="36">
        <f t="shared" ref="DB199:DB200" si="1432">(DA199/12*5*$D199*$F199*$G199*$I199*DB$11)+(DA199/12*7*$E199*$F199*$H199*$I199*DB$12)</f>
        <v>30259.111749999996</v>
      </c>
      <c r="DC199" s="36"/>
      <c r="DD199" s="36">
        <f t="shared" ref="DD199:DD200" si="1433">(DC199/12*5*$D199*$F199*$G199*$I199*DD$11)+(DC199/12*7*$E199*$F199*$H199*$I199*DD$12)</f>
        <v>0</v>
      </c>
      <c r="DE199" s="36"/>
      <c r="DF199" s="36">
        <f t="shared" ref="DF199:DF200" si="1434">(DE199/12*5*$D199*$F199*$G199*$J199*DF$11)+(DE199/12*7*$E199*$F199*$H199*$J199*DF$12)</f>
        <v>0</v>
      </c>
      <c r="DG199" s="36">
        <v>33</v>
      </c>
      <c r="DH199" s="36">
        <f t="shared" ref="DH199:DH200" si="1435">(DG199/12*5*$D199*$F199*$G199*$J199*DH$11)+(DG199/12*7*$E199*$F199*$H199*$J199*DH$12)</f>
        <v>649719.55817999993</v>
      </c>
      <c r="DI199" s="36"/>
      <c r="DJ199" s="36">
        <f t="shared" ref="DJ199:DJ200" si="1436">(DI199/12*5*$D199*$F199*$G199*$K199*DJ$11)+(DI199/12*7*$E199*$F199*$H199*$K199*DJ$12)</f>
        <v>0</v>
      </c>
      <c r="DK199" s="36">
        <v>3</v>
      </c>
      <c r="DL199" s="36">
        <f t="shared" ref="DL199:DL200" si="1437">(DK199/12*5*$D199*$F199*$G199*$L199*DL$11)+(DK199/12*7*$E199*$F199*$G199*$L199*DL$12)</f>
        <v>87380.830109999995</v>
      </c>
      <c r="DM199" s="36"/>
      <c r="DN199" s="36">
        <f t="shared" si="981"/>
        <v>0</v>
      </c>
      <c r="DO199" s="36">
        <f t="shared" si="1305"/>
        <v>2471</v>
      </c>
      <c r="DP199" s="36">
        <f t="shared" si="1305"/>
        <v>36045111.158570491</v>
      </c>
      <c r="DQ199" s="47">
        <f t="shared" si="1026"/>
        <v>2471</v>
      </c>
      <c r="DR199" s="80">
        <f t="shared" si="983"/>
        <v>1</v>
      </c>
    </row>
    <row r="200" spans="1:122" ht="15.75" customHeight="1" x14ac:dyDescent="0.25">
      <c r="A200" s="43"/>
      <c r="B200" s="44">
        <v>167</v>
      </c>
      <c r="C200" s="31" t="s">
        <v>325</v>
      </c>
      <c r="D200" s="32">
        <f t="shared" si="1021"/>
        <v>19063</v>
      </c>
      <c r="E200" s="33">
        <v>18530</v>
      </c>
      <c r="F200" s="45">
        <v>0.66</v>
      </c>
      <c r="G200" s="35">
        <v>1</v>
      </c>
      <c r="H200" s="55">
        <v>1</v>
      </c>
      <c r="I200" s="32">
        <v>1.4</v>
      </c>
      <c r="J200" s="32">
        <v>1.68</v>
      </c>
      <c r="K200" s="32">
        <v>2.23</v>
      </c>
      <c r="L200" s="32">
        <v>2.57</v>
      </c>
      <c r="M200" s="36">
        <v>0</v>
      </c>
      <c r="N200" s="36">
        <f t="shared" si="1388"/>
        <v>0</v>
      </c>
      <c r="O200" s="36">
        <v>0</v>
      </c>
      <c r="P200" s="36">
        <f t="shared" si="1388"/>
        <v>0</v>
      </c>
      <c r="Q200" s="36">
        <v>0</v>
      </c>
      <c r="R200" s="36">
        <f t="shared" si="1389"/>
        <v>0</v>
      </c>
      <c r="S200" s="36"/>
      <c r="T200" s="36">
        <f t="shared" si="1390"/>
        <v>0</v>
      </c>
      <c r="U200" s="36"/>
      <c r="V200" s="36">
        <f t="shared" si="1391"/>
        <v>0</v>
      </c>
      <c r="W200" s="36">
        <v>0</v>
      </c>
      <c r="X200" s="36">
        <f t="shared" si="1392"/>
        <v>0</v>
      </c>
      <c r="Y200" s="36"/>
      <c r="Z200" s="36">
        <f t="shared" si="1393"/>
        <v>0</v>
      </c>
      <c r="AA200" s="36"/>
      <c r="AB200" s="36">
        <f t="shared" si="1394"/>
        <v>0</v>
      </c>
      <c r="AC200" s="36">
        <v>0</v>
      </c>
      <c r="AD200" s="36">
        <f t="shared" si="1395"/>
        <v>0</v>
      </c>
      <c r="AE200" s="36">
        <v>0</v>
      </c>
      <c r="AF200" s="36">
        <f t="shared" si="1396"/>
        <v>0</v>
      </c>
      <c r="AG200" s="36"/>
      <c r="AH200" s="36">
        <f t="shared" si="1397"/>
        <v>0</v>
      </c>
      <c r="AI200" s="36"/>
      <c r="AJ200" s="36">
        <f t="shared" si="1398"/>
        <v>0</v>
      </c>
      <c r="AK200" s="39">
        <v>0</v>
      </c>
      <c r="AL200" s="36">
        <f t="shared" si="1399"/>
        <v>0</v>
      </c>
      <c r="AM200" s="40">
        <v>0</v>
      </c>
      <c r="AN200" s="36">
        <f t="shared" si="1400"/>
        <v>0</v>
      </c>
      <c r="AO200" s="36"/>
      <c r="AP200" s="36">
        <f t="shared" si="1401"/>
        <v>0</v>
      </c>
      <c r="AQ200" s="36">
        <v>1</v>
      </c>
      <c r="AR200" s="36">
        <f t="shared" si="1402"/>
        <v>21268.809408000001</v>
      </c>
      <c r="AS200" s="36"/>
      <c r="AT200" s="36">
        <f t="shared" si="1403"/>
        <v>0</v>
      </c>
      <c r="AU200" s="36"/>
      <c r="AV200" s="36">
        <f t="shared" si="1404"/>
        <v>0</v>
      </c>
      <c r="AW200" s="36"/>
      <c r="AX200" s="36">
        <f t="shared" si="1405"/>
        <v>0</v>
      </c>
      <c r="AY200" s="36"/>
      <c r="AZ200" s="36">
        <f t="shared" si="1406"/>
        <v>0</v>
      </c>
      <c r="BA200" s="36"/>
      <c r="BB200" s="36">
        <f t="shared" si="1407"/>
        <v>0</v>
      </c>
      <c r="BC200" s="36"/>
      <c r="BD200" s="36">
        <f t="shared" si="1408"/>
        <v>0</v>
      </c>
      <c r="BE200" s="36"/>
      <c r="BF200" s="36">
        <f t="shared" si="1409"/>
        <v>0</v>
      </c>
      <c r="BG200" s="36"/>
      <c r="BH200" s="36">
        <f t="shared" si="1410"/>
        <v>0</v>
      </c>
      <c r="BI200" s="36">
        <v>228</v>
      </c>
      <c r="BJ200" s="36">
        <f t="shared" si="1411"/>
        <v>4223438.2297800006</v>
      </c>
      <c r="BK200" s="36"/>
      <c r="BL200" s="36">
        <f t="shared" si="1412"/>
        <v>0</v>
      </c>
      <c r="BM200" s="46">
        <v>80</v>
      </c>
      <c r="BN200" s="36">
        <f t="shared" si="1413"/>
        <v>1513680.1680000001</v>
      </c>
      <c r="BO200" s="36"/>
      <c r="BP200" s="36">
        <f t="shared" si="1414"/>
        <v>0</v>
      </c>
      <c r="BQ200" s="36"/>
      <c r="BR200" s="36">
        <f t="shared" si="1415"/>
        <v>0</v>
      </c>
      <c r="BS200" s="36"/>
      <c r="BT200" s="36">
        <f t="shared" si="1416"/>
        <v>0</v>
      </c>
      <c r="BU200" s="36"/>
      <c r="BV200" s="36">
        <f t="shared" si="1417"/>
        <v>0</v>
      </c>
      <c r="BW200" s="36"/>
      <c r="BX200" s="36">
        <f t="shared" si="1418"/>
        <v>0</v>
      </c>
      <c r="BY200" s="36"/>
      <c r="BZ200" s="36">
        <f t="shared" si="1419"/>
        <v>0</v>
      </c>
      <c r="CA200" s="36"/>
      <c r="CB200" s="36">
        <f t="shared" si="1420"/>
        <v>0</v>
      </c>
      <c r="CC200" s="36"/>
      <c r="CD200" s="36">
        <f t="shared" si="1421"/>
        <v>0</v>
      </c>
      <c r="CE200" s="36"/>
      <c r="CF200" s="36">
        <f t="shared" si="1422"/>
        <v>0</v>
      </c>
      <c r="CG200" s="36"/>
      <c r="CH200" s="36">
        <f t="shared" si="1423"/>
        <v>0</v>
      </c>
      <c r="CI200" s="36"/>
      <c r="CJ200" s="36">
        <f t="shared" si="1424"/>
        <v>0</v>
      </c>
      <c r="CK200" s="36"/>
      <c r="CL200" s="36">
        <f t="shared" si="1425"/>
        <v>0</v>
      </c>
      <c r="CM200" s="36">
        <v>7</v>
      </c>
      <c r="CN200" s="36">
        <f t="shared" si="1425"/>
        <v>169661.774898</v>
      </c>
      <c r="CO200" s="41"/>
      <c r="CP200" s="36">
        <f t="shared" si="1426"/>
        <v>0</v>
      </c>
      <c r="CQ200" s="36"/>
      <c r="CR200" s="36">
        <f t="shared" si="1427"/>
        <v>0</v>
      </c>
      <c r="CS200" s="36"/>
      <c r="CT200" s="36">
        <f t="shared" si="1428"/>
        <v>0</v>
      </c>
      <c r="CU200" s="36"/>
      <c r="CV200" s="36">
        <f t="shared" si="1429"/>
        <v>0</v>
      </c>
      <c r="CW200" s="36"/>
      <c r="CX200" s="36">
        <f t="shared" si="1430"/>
        <v>0</v>
      </c>
      <c r="CY200" s="36">
        <v>3</v>
      </c>
      <c r="CZ200" s="36">
        <f t="shared" si="1431"/>
        <v>71202.053538000007</v>
      </c>
      <c r="DA200" s="36"/>
      <c r="DB200" s="36">
        <f t="shared" si="1432"/>
        <v>0</v>
      </c>
      <c r="DC200" s="36">
        <v>1</v>
      </c>
      <c r="DD200" s="36">
        <f t="shared" si="1433"/>
        <v>20161.13407</v>
      </c>
      <c r="DE200" s="36"/>
      <c r="DF200" s="36">
        <f t="shared" si="1434"/>
        <v>0</v>
      </c>
      <c r="DG200" s="36"/>
      <c r="DH200" s="36">
        <f t="shared" si="1435"/>
        <v>0</v>
      </c>
      <c r="DI200" s="36">
        <v>1</v>
      </c>
      <c r="DJ200" s="36">
        <f t="shared" si="1436"/>
        <v>34872.737212499997</v>
      </c>
      <c r="DK200" s="36"/>
      <c r="DL200" s="36">
        <f t="shared" si="1437"/>
        <v>0</v>
      </c>
      <c r="DM200" s="36"/>
      <c r="DN200" s="36">
        <f t="shared" si="981"/>
        <v>0</v>
      </c>
      <c r="DO200" s="36">
        <f t="shared" si="1305"/>
        <v>321</v>
      </c>
      <c r="DP200" s="36">
        <f t="shared" si="1305"/>
        <v>6054284.9069065005</v>
      </c>
      <c r="DQ200" s="47">
        <f t="shared" si="1026"/>
        <v>321</v>
      </c>
      <c r="DR200" s="80">
        <f t="shared" si="983"/>
        <v>1</v>
      </c>
    </row>
    <row r="201" spans="1:122" ht="15.75" customHeight="1" x14ac:dyDescent="0.25">
      <c r="A201" s="43">
        <v>22</v>
      </c>
      <c r="B201" s="71"/>
      <c r="C201" s="67" t="s">
        <v>326</v>
      </c>
      <c r="D201" s="32">
        <f t="shared" si="1021"/>
        <v>19063</v>
      </c>
      <c r="E201" s="33">
        <v>18530</v>
      </c>
      <c r="F201" s="72">
        <v>0.8</v>
      </c>
      <c r="G201" s="35">
        <v>1</v>
      </c>
      <c r="H201" s="55">
        <v>1</v>
      </c>
      <c r="I201" s="32">
        <v>1.4</v>
      </c>
      <c r="J201" s="32">
        <v>1.68</v>
      </c>
      <c r="K201" s="32">
        <v>2.23</v>
      </c>
      <c r="L201" s="32">
        <v>2.57</v>
      </c>
      <c r="M201" s="51">
        <f t="shared" ref="M201:BX201" si="1438">SUM(M202:M205)</f>
        <v>0</v>
      </c>
      <c r="N201" s="51">
        <f t="shared" si="1438"/>
        <v>0</v>
      </c>
      <c r="O201" s="51">
        <f t="shared" si="1438"/>
        <v>0</v>
      </c>
      <c r="P201" s="51">
        <f t="shared" si="1438"/>
        <v>0</v>
      </c>
      <c r="Q201" s="51">
        <f t="shared" si="1438"/>
        <v>0</v>
      </c>
      <c r="R201" s="51">
        <f t="shared" si="1438"/>
        <v>0</v>
      </c>
      <c r="S201" s="51">
        <f t="shared" si="1438"/>
        <v>0</v>
      </c>
      <c r="T201" s="51">
        <f t="shared" si="1438"/>
        <v>0</v>
      </c>
      <c r="U201" s="51">
        <f t="shared" si="1438"/>
        <v>0</v>
      </c>
      <c r="V201" s="51">
        <f t="shared" si="1438"/>
        <v>0</v>
      </c>
      <c r="W201" s="51">
        <f t="shared" si="1438"/>
        <v>0</v>
      </c>
      <c r="X201" s="51">
        <f t="shared" si="1438"/>
        <v>0</v>
      </c>
      <c r="Y201" s="51">
        <f t="shared" si="1438"/>
        <v>0</v>
      </c>
      <c r="Z201" s="51">
        <f t="shared" si="1438"/>
        <v>0</v>
      </c>
      <c r="AA201" s="51">
        <f t="shared" si="1438"/>
        <v>0</v>
      </c>
      <c r="AB201" s="51">
        <f t="shared" si="1438"/>
        <v>0</v>
      </c>
      <c r="AC201" s="51">
        <f t="shared" si="1438"/>
        <v>3</v>
      </c>
      <c r="AD201" s="51">
        <f t="shared" si="1438"/>
        <v>38394.890625</v>
      </c>
      <c r="AE201" s="51">
        <f t="shared" si="1438"/>
        <v>271</v>
      </c>
      <c r="AF201" s="51">
        <f t="shared" si="1438"/>
        <v>8369910.8262</v>
      </c>
      <c r="AG201" s="51">
        <f t="shared" si="1438"/>
        <v>0</v>
      </c>
      <c r="AH201" s="51">
        <f t="shared" si="1438"/>
        <v>0</v>
      </c>
      <c r="AI201" s="51">
        <f t="shared" si="1438"/>
        <v>0</v>
      </c>
      <c r="AJ201" s="51">
        <f t="shared" si="1438"/>
        <v>0</v>
      </c>
      <c r="AK201" s="51">
        <f t="shared" si="1438"/>
        <v>0</v>
      </c>
      <c r="AL201" s="51">
        <f t="shared" si="1438"/>
        <v>0</v>
      </c>
      <c r="AM201" s="51">
        <f t="shared" si="1438"/>
        <v>52</v>
      </c>
      <c r="AN201" s="51">
        <f t="shared" si="1438"/>
        <v>709282.56828800007</v>
      </c>
      <c r="AO201" s="51">
        <f t="shared" si="1438"/>
        <v>0</v>
      </c>
      <c r="AP201" s="51">
        <f t="shared" si="1438"/>
        <v>0</v>
      </c>
      <c r="AQ201" s="51">
        <f t="shared" si="1438"/>
        <v>29</v>
      </c>
      <c r="AR201" s="51">
        <f t="shared" si="1438"/>
        <v>364470.05212799995</v>
      </c>
      <c r="AS201" s="51">
        <f t="shared" si="1438"/>
        <v>0</v>
      </c>
      <c r="AT201" s="51">
        <f t="shared" si="1438"/>
        <v>0</v>
      </c>
      <c r="AU201" s="51">
        <f t="shared" si="1438"/>
        <v>0</v>
      </c>
      <c r="AV201" s="51">
        <f t="shared" si="1438"/>
        <v>0</v>
      </c>
      <c r="AW201" s="51">
        <f t="shared" si="1438"/>
        <v>0</v>
      </c>
      <c r="AX201" s="51">
        <f t="shared" si="1438"/>
        <v>0</v>
      </c>
      <c r="AY201" s="51">
        <f t="shared" si="1438"/>
        <v>2</v>
      </c>
      <c r="AZ201" s="51">
        <f t="shared" si="1438"/>
        <v>24449.866349999997</v>
      </c>
      <c r="BA201" s="51">
        <f t="shared" si="1438"/>
        <v>0</v>
      </c>
      <c r="BB201" s="51">
        <f t="shared" si="1438"/>
        <v>0</v>
      </c>
      <c r="BC201" s="51">
        <f t="shared" si="1438"/>
        <v>0</v>
      </c>
      <c r="BD201" s="51">
        <f t="shared" si="1438"/>
        <v>0</v>
      </c>
      <c r="BE201" s="51">
        <f t="shared" si="1438"/>
        <v>0</v>
      </c>
      <c r="BF201" s="51">
        <f t="shared" si="1438"/>
        <v>0</v>
      </c>
      <c r="BG201" s="51">
        <f t="shared" si="1438"/>
        <v>0</v>
      </c>
      <c r="BH201" s="51">
        <f t="shared" si="1438"/>
        <v>0</v>
      </c>
      <c r="BI201" s="51">
        <f t="shared" si="1438"/>
        <v>0</v>
      </c>
      <c r="BJ201" s="51">
        <f t="shared" si="1438"/>
        <v>0</v>
      </c>
      <c r="BK201" s="51">
        <f t="shared" si="1438"/>
        <v>0</v>
      </c>
      <c r="BL201" s="51">
        <f t="shared" si="1438"/>
        <v>0</v>
      </c>
      <c r="BM201" s="51">
        <f t="shared" si="1438"/>
        <v>0</v>
      </c>
      <c r="BN201" s="51">
        <f t="shared" si="1438"/>
        <v>0</v>
      </c>
      <c r="BO201" s="51">
        <f t="shared" si="1438"/>
        <v>69</v>
      </c>
      <c r="BP201" s="51">
        <f t="shared" si="1438"/>
        <v>1269814.7248499999</v>
      </c>
      <c r="BQ201" s="51">
        <f t="shared" si="1438"/>
        <v>4</v>
      </c>
      <c r="BR201" s="51">
        <f t="shared" si="1438"/>
        <v>106072.28450000001</v>
      </c>
      <c r="BS201" s="51">
        <f t="shared" si="1438"/>
        <v>0</v>
      </c>
      <c r="BT201" s="51">
        <f t="shared" si="1438"/>
        <v>0</v>
      </c>
      <c r="BU201" s="51">
        <f t="shared" si="1438"/>
        <v>0</v>
      </c>
      <c r="BV201" s="51">
        <f t="shared" si="1438"/>
        <v>0</v>
      </c>
      <c r="BW201" s="51">
        <f t="shared" si="1438"/>
        <v>0</v>
      </c>
      <c r="BX201" s="51">
        <f t="shared" si="1438"/>
        <v>0</v>
      </c>
      <c r="BY201" s="51">
        <f t="shared" ref="BY201:DQ201" si="1439">SUM(BY202:BY205)</f>
        <v>0</v>
      </c>
      <c r="BZ201" s="51">
        <f t="shared" si="1439"/>
        <v>0</v>
      </c>
      <c r="CA201" s="51">
        <f t="shared" si="1439"/>
        <v>0</v>
      </c>
      <c r="CB201" s="51">
        <f t="shared" si="1439"/>
        <v>0</v>
      </c>
      <c r="CC201" s="51">
        <f t="shared" si="1439"/>
        <v>0</v>
      </c>
      <c r="CD201" s="51">
        <f t="shared" si="1439"/>
        <v>0</v>
      </c>
      <c r="CE201" s="51">
        <f t="shared" si="1439"/>
        <v>0</v>
      </c>
      <c r="CF201" s="51">
        <f t="shared" si="1439"/>
        <v>0</v>
      </c>
      <c r="CG201" s="51">
        <f t="shared" si="1439"/>
        <v>0</v>
      </c>
      <c r="CH201" s="51">
        <f t="shared" si="1439"/>
        <v>0</v>
      </c>
      <c r="CI201" s="51">
        <f t="shared" si="1439"/>
        <v>80</v>
      </c>
      <c r="CJ201" s="51">
        <f t="shared" si="1439"/>
        <v>814995.54499999993</v>
      </c>
      <c r="CK201" s="51">
        <f t="shared" si="1439"/>
        <v>32</v>
      </c>
      <c r="CL201" s="51">
        <f t="shared" si="1439"/>
        <v>398676.62889599998</v>
      </c>
      <c r="CM201" s="51">
        <f t="shared" si="1439"/>
        <v>15</v>
      </c>
      <c r="CN201" s="51">
        <f t="shared" si="1439"/>
        <v>214831.468215</v>
      </c>
      <c r="CO201" s="59">
        <f t="shared" si="1439"/>
        <v>2</v>
      </c>
      <c r="CP201" s="51">
        <f t="shared" si="1439"/>
        <v>23139.320749999995</v>
      </c>
      <c r="CQ201" s="51">
        <f t="shared" si="1439"/>
        <v>5</v>
      </c>
      <c r="CR201" s="51">
        <f t="shared" si="1439"/>
        <v>69993.129570000005</v>
      </c>
      <c r="CS201" s="51">
        <f t="shared" si="1439"/>
        <v>9</v>
      </c>
      <c r="CT201" s="51">
        <f t="shared" si="1439"/>
        <v>109542.84377400001</v>
      </c>
      <c r="CU201" s="51">
        <f t="shared" si="1439"/>
        <v>18</v>
      </c>
      <c r="CV201" s="51">
        <f t="shared" si="1439"/>
        <v>304946.16868799995</v>
      </c>
      <c r="CW201" s="51">
        <f t="shared" si="1439"/>
        <v>80</v>
      </c>
      <c r="CX201" s="51">
        <f t="shared" si="1439"/>
        <v>1119890.0731200001</v>
      </c>
      <c r="CY201" s="51">
        <f t="shared" si="1439"/>
        <v>20</v>
      </c>
      <c r="CZ201" s="51">
        <f t="shared" si="1439"/>
        <v>1330543.4246999999</v>
      </c>
      <c r="DA201" s="51">
        <f t="shared" si="1439"/>
        <v>9</v>
      </c>
      <c r="DB201" s="51">
        <f t="shared" si="1439"/>
        <v>104126.943375</v>
      </c>
      <c r="DC201" s="51">
        <f t="shared" si="1439"/>
        <v>0</v>
      </c>
      <c r="DD201" s="51">
        <f t="shared" si="1439"/>
        <v>0</v>
      </c>
      <c r="DE201" s="51">
        <f t="shared" si="1439"/>
        <v>0</v>
      </c>
      <c r="DF201" s="51">
        <f t="shared" si="1439"/>
        <v>0</v>
      </c>
      <c r="DG201" s="51">
        <f t="shared" si="1439"/>
        <v>4</v>
      </c>
      <c r="DH201" s="51">
        <f t="shared" si="1439"/>
        <v>116586.63491999998</v>
      </c>
      <c r="DI201" s="51">
        <f t="shared" si="1439"/>
        <v>0</v>
      </c>
      <c r="DJ201" s="51">
        <f t="shared" si="1439"/>
        <v>0</v>
      </c>
      <c r="DK201" s="51">
        <f t="shared" si="1439"/>
        <v>9</v>
      </c>
      <c r="DL201" s="51">
        <f t="shared" si="1439"/>
        <v>200461.90436999997</v>
      </c>
      <c r="DM201" s="51">
        <f t="shared" si="1439"/>
        <v>0</v>
      </c>
      <c r="DN201" s="51">
        <f t="shared" si="1439"/>
        <v>0</v>
      </c>
      <c r="DO201" s="51">
        <f t="shared" si="1439"/>
        <v>713</v>
      </c>
      <c r="DP201" s="51">
        <f t="shared" si="1439"/>
        <v>15690129.298319001</v>
      </c>
      <c r="DQ201" s="51">
        <f t="shared" si="1439"/>
        <v>713</v>
      </c>
      <c r="DR201" s="70">
        <f t="shared" ref="DR201" si="1440">SUM(DQ201/DO201)</f>
        <v>1</v>
      </c>
    </row>
    <row r="202" spans="1:122" ht="20.25" customHeight="1" x14ac:dyDescent="0.25">
      <c r="A202" s="43"/>
      <c r="B202" s="44">
        <v>168</v>
      </c>
      <c r="C202" s="31" t="s">
        <v>327</v>
      </c>
      <c r="D202" s="32">
        <f t="shared" si="1021"/>
        <v>19063</v>
      </c>
      <c r="E202" s="33">
        <v>18530</v>
      </c>
      <c r="F202" s="45">
        <v>1.1100000000000001</v>
      </c>
      <c r="G202" s="35">
        <v>1</v>
      </c>
      <c r="H202" s="55">
        <v>1</v>
      </c>
      <c r="I202" s="32">
        <v>1.4</v>
      </c>
      <c r="J202" s="32">
        <v>1.68</v>
      </c>
      <c r="K202" s="32">
        <v>2.23</v>
      </c>
      <c r="L202" s="32">
        <v>2.57</v>
      </c>
      <c r="M202" s="36">
        <v>0</v>
      </c>
      <c r="N202" s="36">
        <f t="shared" si="1388"/>
        <v>0</v>
      </c>
      <c r="O202" s="36">
        <v>0</v>
      </c>
      <c r="P202" s="36">
        <f t="shared" si="1388"/>
        <v>0</v>
      </c>
      <c r="Q202" s="36"/>
      <c r="R202" s="36">
        <f t="shared" ref="R202:R205" si="1441">(Q202/12*5*$D202*$F202*$G202*$I202*R$11)+(Q202/12*7*$E202*$F202*$H202*$I202*R$12)</f>
        <v>0</v>
      </c>
      <c r="S202" s="36"/>
      <c r="T202" s="36">
        <f t="shared" ref="T202:T205" si="1442">(S202/12*5*$D202*$F202*$G202*$I202*T$11)+(S202/12*7*$E202*$F202*$H202*$I202*T$12)</f>
        <v>0</v>
      </c>
      <c r="U202" s="36"/>
      <c r="V202" s="36">
        <f t="shared" ref="V202:V205" si="1443">(U202/12*5*$D202*$F202*$G202*$I202*V$11)+(U202/12*7*$E202*$F202*$H202*$I202*V$12)</f>
        <v>0</v>
      </c>
      <c r="W202" s="36">
        <v>0</v>
      </c>
      <c r="X202" s="36">
        <f t="shared" ref="X202:X205" si="1444">(W202/12*5*$D202*$F202*$G202*$I202*X$11)+(W202/12*7*$E202*$F202*$H202*$I202*X$12)</f>
        <v>0</v>
      </c>
      <c r="Y202" s="36"/>
      <c r="Z202" s="36">
        <f t="shared" ref="Z202:Z205" si="1445">(Y202/12*5*$D202*$F202*$G202*$I202*Z$11)+(Y202/12*7*$E202*$F202*$H202*$I202*Z$12)</f>
        <v>0</v>
      </c>
      <c r="AA202" s="36"/>
      <c r="AB202" s="36">
        <f t="shared" ref="AB202:AB205" si="1446">(AA202/12*5*$D202*$F202*$G202*$I202*AB$11)+(AA202/12*7*$E202*$F202*$H202*$I202*AB$12)</f>
        <v>0</v>
      </c>
      <c r="AC202" s="36">
        <v>0</v>
      </c>
      <c r="AD202" s="36">
        <f t="shared" ref="AD202:AD205" si="1447">(AC202/12*5*$D202*$F202*$G202*$I202*AD$11)+(AC202/12*7*$E202*$F202*$H202*$I202*AD$12)</f>
        <v>0</v>
      </c>
      <c r="AE202" s="36">
        <v>6</v>
      </c>
      <c r="AF202" s="36">
        <f t="shared" ref="AF202:AF205" si="1448">(AE202/12*5*$D202*$F202*$G202*$I202*AF$11)+(AE202/12*7*$E202*$F202*$H202*$I202*AF$12)</f>
        <v>185663.48955</v>
      </c>
      <c r="AG202" s="36"/>
      <c r="AH202" s="36">
        <f t="shared" ref="AH202:AH205" si="1449">(AG202/12*5*$D202*$F202*$G202*$I202*AH$11)+(AG202/12*7*$E202*$F202*$H202*$I202*AH$12)</f>
        <v>0</v>
      </c>
      <c r="AI202" s="36"/>
      <c r="AJ202" s="36">
        <f t="shared" ref="AJ202:AJ205" si="1450">(AI202/12*5*$D202*$F202*$G202*$I202*AJ$11)+(AI202/12*7*$E202*$F202*$H202*$I202*AJ$12)</f>
        <v>0</v>
      </c>
      <c r="AK202" s="39">
        <v>0</v>
      </c>
      <c r="AL202" s="36">
        <f t="shared" ref="AL202:AL205" si="1451">(AK202/12*5*$D202*$F202*$G202*$I202*AL$11)+(AK202/12*7*$E202*$F202*$H202*$I202*AL$12)</f>
        <v>0</v>
      </c>
      <c r="AM202" s="40">
        <v>0</v>
      </c>
      <c r="AN202" s="36">
        <f t="shared" ref="AN202:AN205" si="1452">(AM202/12*5*$D202*$F202*$G202*$J202*AN$11)+(AM202/12*7*$E202*$F202*$H202*$J202*AN$12)</f>
        <v>0</v>
      </c>
      <c r="AO202" s="36"/>
      <c r="AP202" s="36">
        <f t="shared" ref="AP202:AP205" si="1453">(AO202/12*5*$D202*$F202*$G202*$J202*AP$11)+(AO202/12*7*$E202*$F202*$H202*$J202*AP$12)</f>
        <v>0</v>
      </c>
      <c r="AQ202" s="36"/>
      <c r="AR202" s="36">
        <f t="shared" ref="AR202:AR205" si="1454">(AQ202/12*5*$D202*$F202*$G202*$J202*AR$11)+(AQ202/12*7*$E202*$F202*$H202*$J202*AR$12)</f>
        <v>0</v>
      </c>
      <c r="AS202" s="36"/>
      <c r="AT202" s="36">
        <f t="shared" ref="AT202:AT205" si="1455">(AS202/12*5*$D202*$F202*$G202*$J202*AT$11)+(AS202/12*7*$E202*$F202*$H202*$J202*AT$12)</f>
        <v>0</v>
      </c>
      <c r="AU202" s="36"/>
      <c r="AV202" s="36">
        <f t="shared" ref="AV202:AV205" si="1456">(AU202/12*5*$D202*$F202*$G202*$I202*AV$11)+(AU202/12*7*$E202*$F202*$H202*$I202*AV$12)</f>
        <v>0</v>
      </c>
      <c r="AW202" s="36"/>
      <c r="AX202" s="36">
        <f t="shared" ref="AX202:AX205" si="1457">(AW202/12*5*$D202*$F202*$G202*$I202*AX$11)+(AW202/12*7*$E202*$F202*$H202*$I202*AX$12)</f>
        <v>0</v>
      </c>
      <c r="AY202" s="36"/>
      <c r="AZ202" s="36">
        <f t="shared" ref="AZ202:AZ205" si="1458">(AY202/12*5*$D202*$F202*$G202*$J202*AZ$11)+(AY202/12*7*$E202*$F202*$H202*$J202*AZ$12)</f>
        <v>0</v>
      </c>
      <c r="BA202" s="36"/>
      <c r="BB202" s="36">
        <f t="shared" ref="BB202:BB205" si="1459">(BA202/12*5*$D202*$F202*$G202*$I202*BB$11)+(BA202/12*7*$E202*$F202*$H202*$I202*BB$12)</f>
        <v>0</v>
      </c>
      <c r="BC202" s="36"/>
      <c r="BD202" s="36">
        <f t="shared" ref="BD202:BD205" si="1460">(BC202/12*5*$D202*$F202*$G202*$I202*BD$11)+(BC202/12*7*$E202*$F202*$H202*$I202*BD$12)</f>
        <v>0</v>
      </c>
      <c r="BE202" s="36"/>
      <c r="BF202" s="36">
        <f t="shared" ref="BF202:BF205" si="1461">(BE202/12*5*$D202*$F202*$G202*$I202*BF$11)+(BE202/12*7*$E202*$F202*$H202*$I202*BF$12)</f>
        <v>0</v>
      </c>
      <c r="BG202" s="36"/>
      <c r="BH202" s="36">
        <f t="shared" ref="BH202:BH205" si="1462">(BG202/12*5*$D202*$F202*$G202*$J202*BH$11)+(BG202/12*7*$E202*$F202*$H202*$J202*BH$12)</f>
        <v>0</v>
      </c>
      <c r="BI202" s="36">
        <v>0</v>
      </c>
      <c r="BJ202" s="36">
        <f t="shared" ref="BJ202:BJ205" si="1463">(BI202/12*5*$D202*$F202*$G202*$I202*BJ$11)+(BI202/12*7*$E202*$F202*$H202*$I202*BJ$12)</f>
        <v>0</v>
      </c>
      <c r="BK202" s="36"/>
      <c r="BL202" s="36">
        <f t="shared" ref="BL202:BL205" si="1464">(BK202/12*5*$D202*$F202*$G202*$I202*BL$11)+(BK202/12*7*$E202*$F202*$H202*$I202*BL$12)</f>
        <v>0</v>
      </c>
      <c r="BM202" s="46"/>
      <c r="BN202" s="36">
        <f t="shared" ref="BN202:BN205" si="1465">(BM202/12*5*$D202*$F202*$G202*$J202*BN$11)+(BM202/12*7*$E202*$F202*$H202*$J202*BN$12)</f>
        <v>0</v>
      </c>
      <c r="BO202" s="36">
        <v>0</v>
      </c>
      <c r="BP202" s="36">
        <f t="shared" ref="BP202:BP205" si="1466">(BO202/12*5*$D202*$F202*$G202*$J202*BP$11)+(BO202/12*7*$E202*$F202*$H202*$J202*BP$12)</f>
        <v>0</v>
      </c>
      <c r="BQ202" s="36">
        <v>4</v>
      </c>
      <c r="BR202" s="36">
        <f t="shared" ref="BR202:BR205" si="1467">(BQ202/12*5*$D202*$F202*$G202*$I202*BR$11)+(BQ202/12*7*$E202*$F202*$H202*$I202*BR$12)</f>
        <v>106072.28450000001</v>
      </c>
      <c r="BS202" s="36"/>
      <c r="BT202" s="36">
        <f t="shared" ref="BT202:BT205" si="1468">(BS202/12*5*$D202*$F202*$G202*$I202*BT$11)+(BS202/12*7*$E202*$F202*$H202*$I202*BT$12)</f>
        <v>0</v>
      </c>
      <c r="BU202" s="36"/>
      <c r="BV202" s="36">
        <f t="shared" ref="BV202:BV205" si="1469">(BU202/12*5*$D202*$F202*$G202*$J202*BV$11)+(BU202/12*7*$E202*$F202*$H202*$J202*BV$12)</f>
        <v>0</v>
      </c>
      <c r="BW202" s="36"/>
      <c r="BX202" s="36">
        <f t="shared" ref="BX202:BX205" si="1470">(BW202/12*5*$D202*$F202*$G202*$J202*BX$11)+(BW202/12*7*$E202*$F202*$H202*$J202*BX$12)</f>
        <v>0</v>
      </c>
      <c r="BY202" s="36"/>
      <c r="BZ202" s="36">
        <f t="shared" ref="BZ202:BZ205" si="1471">(BY202/12*5*$D202*$F202*$G202*$I202*BZ$11)+(BY202/12*7*$E202*$F202*$H202*$I202*BZ$12)</f>
        <v>0</v>
      </c>
      <c r="CA202" s="36"/>
      <c r="CB202" s="36">
        <f t="shared" ref="CB202:CB205" si="1472">(CA202/12*5*$D202*$F202*$G202*$J202*CB$11)+(CA202/12*7*$E202*$F202*$H202*$J202*CB$12)</f>
        <v>0</v>
      </c>
      <c r="CC202" s="36"/>
      <c r="CD202" s="36">
        <f t="shared" ref="CD202:CD205" si="1473">(CC202/12*5*$D202*$F202*$G202*$I202*CD$11)+(CC202/12*7*$E202*$F202*$H202*$I202*CD$12)</f>
        <v>0</v>
      </c>
      <c r="CE202" s="36"/>
      <c r="CF202" s="36">
        <f t="shared" ref="CF202:CF205" si="1474">(CE202/12*5*$D202*$F202*$G202*$I202*CF$11)+(CE202/12*7*$E202*$F202*$H202*$I202*CF$12)</f>
        <v>0</v>
      </c>
      <c r="CG202" s="36"/>
      <c r="CH202" s="36">
        <f t="shared" ref="CH202:CH205" si="1475">(CG202/12*5*$D202*$F202*$G202*$I202*CH$11)+(CG202/12*7*$E202*$F202*$H202*$I202*CH$12)</f>
        <v>0</v>
      </c>
      <c r="CI202" s="36"/>
      <c r="CJ202" s="36">
        <f t="shared" ref="CJ202:CJ205" si="1476">(CI202/12*5*$D202*$F202*$G202*$I202*CJ$11)+(CI202/12*7*$E202*$F202*$H202*$I202*CJ$12)</f>
        <v>0</v>
      </c>
      <c r="CK202" s="36"/>
      <c r="CL202" s="36">
        <f t="shared" ref="CL202:CN205" si="1477">(CK202/12*5*$D202*$F202*$G202*$J202*CL$11)+(CK202/12*7*$E202*$F202*$H202*$J202*CL$12)</f>
        <v>0</v>
      </c>
      <c r="CM202" s="36"/>
      <c r="CN202" s="36">
        <f t="shared" si="1477"/>
        <v>0</v>
      </c>
      <c r="CO202" s="41"/>
      <c r="CP202" s="36">
        <f t="shared" ref="CP202:CP205" si="1478">(CO202/12*5*$D202*$F202*$G202*$I202*CP$11)+(CO202/12*7*$E202*$F202*$H202*$I202*CP$12)</f>
        <v>0</v>
      </c>
      <c r="CQ202" s="49"/>
      <c r="CR202" s="36">
        <f t="shared" ref="CR202:CR205" si="1479">(CQ202/12*5*$D202*$F202*$G202*$J202*CR$11)+(CQ202/12*7*$E202*$F202*$H202*$J202*CR$12)</f>
        <v>0</v>
      </c>
      <c r="CS202" s="36"/>
      <c r="CT202" s="36">
        <f t="shared" ref="CT202:CT205" si="1480">(CS202/12*5*$D202*$F202*$G202*$J202*CT$11)+(CS202/12*7*$E202*$F202*$H202*$J202*CT$12)</f>
        <v>0</v>
      </c>
      <c r="CU202" s="36"/>
      <c r="CV202" s="36">
        <f t="shared" ref="CV202:CV205" si="1481">(CU202/12*5*$D202*$F202*$G202*$J202*CV$11)+(CU202/12*7*$E202*$F202*$H202*$J202*CV$12)</f>
        <v>0</v>
      </c>
      <c r="CW202" s="36"/>
      <c r="CX202" s="36">
        <f t="shared" ref="CX202:CX205" si="1482">(CW202/12*5*$D202*$F202*$G202*$J202*CX$11)+(CW202/12*7*$E202*$F202*$H202*$J202*CX$12)</f>
        <v>0</v>
      </c>
      <c r="CY202" s="36"/>
      <c r="CZ202" s="36">
        <f t="shared" ref="CZ202:CZ205" si="1483">(CY202/12*5*$D202*$F202*$G202*$J202*CZ$11)+(CY202/12*7*$E202*$F202*$H202*$J202*CZ$12)</f>
        <v>0</v>
      </c>
      <c r="DA202" s="36"/>
      <c r="DB202" s="36">
        <f t="shared" ref="DB202:DB205" si="1484">(DA202/12*5*$D202*$F202*$G202*$I202*DB$11)+(DA202/12*7*$E202*$F202*$H202*$I202*DB$12)</f>
        <v>0</v>
      </c>
      <c r="DC202" s="36"/>
      <c r="DD202" s="36">
        <f t="shared" ref="DD202:DD205" si="1485">(DC202/12*5*$D202*$F202*$G202*$I202*DD$11)+(DC202/12*7*$E202*$F202*$H202*$I202*DD$12)</f>
        <v>0</v>
      </c>
      <c r="DE202" s="36"/>
      <c r="DF202" s="36">
        <f t="shared" ref="DF202:DF205" si="1486">(DE202/12*5*$D202*$F202*$G202*$J202*DF$11)+(DE202/12*7*$E202*$F202*$H202*$J202*DF$12)</f>
        <v>0</v>
      </c>
      <c r="DG202" s="36"/>
      <c r="DH202" s="36">
        <f t="shared" ref="DH202:DH205" si="1487">(DG202/12*5*$D202*$F202*$G202*$J202*DH$11)+(DG202/12*7*$E202*$F202*$H202*$J202*DH$12)</f>
        <v>0</v>
      </c>
      <c r="DI202" s="36"/>
      <c r="DJ202" s="36">
        <f t="shared" ref="DJ202:DJ227" si="1488">(DI202/12*5*$D202*$F202*$G202*$K202*DJ$11)+(DI202/12*7*$E202*$F202*$H202*$K202*DJ$12)</f>
        <v>0</v>
      </c>
      <c r="DK202" s="36"/>
      <c r="DL202" s="36">
        <f t="shared" ref="DL202:DL227" si="1489">(DK202/12*5*$D202*$F202*$G202*$L202*DL$11)+(DK202/12*7*$E202*$F202*$G202*$L202*DL$12)</f>
        <v>0</v>
      </c>
      <c r="DM202" s="36"/>
      <c r="DN202" s="36">
        <f t="shared" si="981"/>
        <v>0</v>
      </c>
      <c r="DO202" s="36">
        <f t="shared" ref="DO202:DP205" si="1490">SUM(M202,O202,Q202,S202,U202,W202,Y202,AA202,AC202,AE202,AG202,AI202,AK202,AM202,AO202,AQ202,AS202,AU202,AW202,AY202,BA202,BC202,BE202,BG202,BI202,BK202,BM202,BO202,BQ202,BS202,BU202,BW202,BY202,CA202,CC202,CE202,CG202,CI202,CK202,CM202,CO202,CQ202,CS202,CU202,CW202,CY202,DA202,DC202,DE202,DG202,DI202,DK202,DM202)</f>
        <v>10</v>
      </c>
      <c r="DP202" s="36">
        <f t="shared" si="1490"/>
        <v>291735.77405000001</v>
      </c>
      <c r="DQ202" s="47">
        <f t="shared" si="1026"/>
        <v>10</v>
      </c>
      <c r="DR202" s="80">
        <f t="shared" si="983"/>
        <v>1</v>
      </c>
    </row>
    <row r="203" spans="1:122" ht="15.75" customHeight="1" x14ac:dyDescent="0.25">
      <c r="A203" s="43"/>
      <c r="B203" s="44">
        <v>169</v>
      </c>
      <c r="C203" s="31" t="s">
        <v>328</v>
      </c>
      <c r="D203" s="32">
        <f t="shared" si="1021"/>
        <v>19063</v>
      </c>
      <c r="E203" s="33">
        <v>18530</v>
      </c>
      <c r="F203" s="50">
        <v>0.39</v>
      </c>
      <c r="G203" s="35">
        <v>1</v>
      </c>
      <c r="H203" s="55">
        <v>1</v>
      </c>
      <c r="I203" s="32">
        <v>1.4</v>
      </c>
      <c r="J203" s="32">
        <v>1.68</v>
      </c>
      <c r="K203" s="32">
        <v>2.23</v>
      </c>
      <c r="L203" s="32">
        <v>2.57</v>
      </c>
      <c r="M203" s="36">
        <v>0</v>
      </c>
      <c r="N203" s="36">
        <f t="shared" si="1388"/>
        <v>0</v>
      </c>
      <c r="O203" s="36">
        <v>0</v>
      </c>
      <c r="P203" s="36">
        <f t="shared" si="1388"/>
        <v>0</v>
      </c>
      <c r="Q203" s="36"/>
      <c r="R203" s="36">
        <f t="shared" si="1441"/>
        <v>0</v>
      </c>
      <c r="S203" s="36"/>
      <c r="T203" s="36">
        <f t="shared" si="1442"/>
        <v>0</v>
      </c>
      <c r="U203" s="36"/>
      <c r="V203" s="36">
        <f t="shared" si="1443"/>
        <v>0</v>
      </c>
      <c r="W203" s="36">
        <v>0</v>
      </c>
      <c r="X203" s="36">
        <f t="shared" si="1444"/>
        <v>0</v>
      </c>
      <c r="Y203" s="36"/>
      <c r="Z203" s="36">
        <f t="shared" si="1445"/>
        <v>0</v>
      </c>
      <c r="AA203" s="36"/>
      <c r="AB203" s="36">
        <f t="shared" si="1446"/>
        <v>0</v>
      </c>
      <c r="AC203" s="36">
        <v>3</v>
      </c>
      <c r="AD203" s="36">
        <f t="shared" si="1447"/>
        <v>38394.890625</v>
      </c>
      <c r="AE203" s="36">
        <v>136</v>
      </c>
      <c r="AF203" s="36">
        <f t="shared" si="1448"/>
        <v>1478617.3402</v>
      </c>
      <c r="AG203" s="36"/>
      <c r="AH203" s="36">
        <f t="shared" si="1449"/>
        <v>0</v>
      </c>
      <c r="AI203" s="36"/>
      <c r="AJ203" s="36">
        <f t="shared" si="1450"/>
        <v>0</v>
      </c>
      <c r="AK203" s="39">
        <v>0</v>
      </c>
      <c r="AL203" s="36">
        <f t="shared" si="1451"/>
        <v>0</v>
      </c>
      <c r="AM203" s="40">
        <v>51</v>
      </c>
      <c r="AN203" s="36">
        <f t="shared" si="1452"/>
        <v>640964.57443200005</v>
      </c>
      <c r="AO203" s="36"/>
      <c r="AP203" s="36">
        <f t="shared" si="1453"/>
        <v>0</v>
      </c>
      <c r="AQ203" s="36">
        <v>29</v>
      </c>
      <c r="AR203" s="36">
        <f t="shared" si="1454"/>
        <v>364470.05212799995</v>
      </c>
      <c r="AS203" s="36"/>
      <c r="AT203" s="36">
        <f t="shared" si="1455"/>
        <v>0</v>
      </c>
      <c r="AU203" s="36"/>
      <c r="AV203" s="36">
        <f t="shared" si="1456"/>
        <v>0</v>
      </c>
      <c r="AW203" s="36"/>
      <c r="AX203" s="36">
        <f t="shared" si="1457"/>
        <v>0</v>
      </c>
      <c r="AY203" s="36">
        <v>2</v>
      </c>
      <c r="AZ203" s="36">
        <f t="shared" si="1458"/>
        <v>24449.866349999997</v>
      </c>
      <c r="BA203" s="36"/>
      <c r="BB203" s="36">
        <f t="shared" si="1459"/>
        <v>0</v>
      </c>
      <c r="BC203" s="36"/>
      <c r="BD203" s="36">
        <f t="shared" si="1460"/>
        <v>0</v>
      </c>
      <c r="BE203" s="36"/>
      <c r="BF203" s="36">
        <f t="shared" si="1461"/>
        <v>0</v>
      </c>
      <c r="BG203" s="36"/>
      <c r="BH203" s="36">
        <f t="shared" si="1462"/>
        <v>0</v>
      </c>
      <c r="BI203" s="36">
        <v>0</v>
      </c>
      <c r="BJ203" s="36">
        <f t="shared" si="1463"/>
        <v>0</v>
      </c>
      <c r="BK203" s="36"/>
      <c r="BL203" s="36">
        <f t="shared" si="1464"/>
        <v>0</v>
      </c>
      <c r="BM203" s="46"/>
      <c r="BN203" s="36">
        <f t="shared" si="1465"/>
        <v>0</v>
      </c>
      <c r="BO203" s="36">
        <v>63</v>
      </c>
      <c r="BP203" s="36">
        <f t="shared" si="1466"/>
        <v>874666.32434999989</v>
      </c>
      <c r="BQ203" s="36"/>
      <c r="BR203" s="36">
        <f t="shared" si="1467"/>
        <v>0</v>
      </c>
      <c r="BS203" s="36"/>
      <c r="BT203" s="36">
        <f t="shared" si="1468"/>
        <v>0</v>
      </c>
      <c r="BU203" s="36"/>
      <c r="BV203" s="36">
        <f t="shared" si="1469"/>
        <v>0</v>
      </c>
      <c r="BW203" s="36"/>
      <c r="BX203" s="36">
        <f t="shared" si="1470"/>
        <v>0</v>
      </c>
      <c r="BY203" s="36"/>
      <c r="BZ203" s="36">
        <f t="shared" si="1471"/>
        <v>0</v>
      </c>
      <c r="CA203" s="36"/>
      <c r="CB203" s="36">
        <f t="shared" si="1472"/>
        <v>0</v>
      </c>
      <c r="CC203" s="36"/>
      <c r="CD203" s="36">
        <f t="shared" si="1473"/>
        <v>0</v>
      </c>
      <c r="CE203" s="36"/>
      <c r="CF203" s="36">
        <f t="shared" si="1474"/>
        <v>0</v>
      </c>
      <c r="CG203" s="36"/>
      <c r="CH203" s="36">
        <f t="shared" si="1475"/>
        <v>0</v>
      </c>
      <c r="CI203" s="36">
        <v>80</v>
      </c>
      <c r="CJ203" s="36">
        <f t="shared" si="1476"/>
        <v>814995.54499999993</v>
      </c>
      <c r="CK203" s="36">
        <v>32</v>
      </c>
      <c r="CL203" s="36">
        <f t="shared" si="1477"/>
        <v>398676.62889599998</v>
      </c>
      <c r="CM203" s="36">
        <v>15</v>
      </c>
      <c r="CN203" s="36">
        <f t="shared" si="1477"/>
        <v>214831.468215</v>
      </c>
      <c r="CO203" s="41">
        <v>2</v>
      </c>
      <c r="CP203" s="36">
        <f t="shared" si="1478"/>
        <v>23139.320749999995</v>
      </c>
      <c r="CQ203" s="49">
        <v>5</v>
      </c>
      <c r="CR203" s="36">
        <f t="shared" si="1479"/>
        <v>69993.129570000005</v>
      </c>
      <c r="CS203" s="36">
        <v>9</v>
      </c>
      <c r="CT203" s="36">
        <f t="shared" si="1480"/>
        <v>109542.84377400001</v>
      </c>
      <c r="CU203" s="36">
        <v>17</v>
      </c>
      <c r="CV203" s="36">
        <f t="shared" si="1481"/>
        <v>238418.99745299999</v>
      </c>
      <c r="CW203" s="36">
        <v>80</v>
      </c>
      <c r="CX203" s="36">
        <f t="shared" si="1482"/>
        <v>1119890.0731200001</v>
      </c>
      <c r="CY203" s="36"/>
      <c r="CZ203" s="36">
        <f t="shared" si="1483"/>
        <v>0</v>
      </c>
      <c r="DA203" s="36">
        <v>9</v>
      </c>
      <c r="DB203" s="36">
        <f t="shared" si="1484"/>
        <v>104126.943375</v>
      </c>
      <c r="DC203" s="36"/>
      <c r="DD203" s="36">
        <f t="shared" si="1485"/>
        <v>0</v>
      </c>
      <c r="DE203" s="36"/>
      <c r="DF203" s="36">
        <f t="shared" si="1486"/>
        <v>0</v>
      </c>
      <c r="DG203" s="36">
        <v>3</v>
      </c>
      <c r="DH203" s="36">
        <f t="shared" si="1487"/>
        <v>45167.669819999996</v>
      </c>
      <c r="DI203" s="36"/>
      <c r="DJ203" s="36">
        <f t="shared" si="1488"/>
        <v>0</v>
      </c>
      <c r="DK203" s="36">
        <v>9</v>
      </c>
      <c r="DL203" s="36">
        <f t="shared" si="1489"/>
        <v>200461.90436999997</v>
      </c>
      <c r="DM203" s="36"/>
      <c r="DN203" s="36">
        <f t="shared" si="981"/>
        <v>0</v>
      </c>
      <c r="DO203" s="36">
        <f t="shared" si="1490"/>
        <v>545</v>
      </c>
      <c r="DP203" s="36">
        <f t="shared" si="1490"/>
        <v>6760807.5724280002</v>
      </c>
      <c r="DQ203" s="47">
        <f t="shared" si="1026"/>
        <v>545</v>
      </c>
      <c r="DR203" s="80">
        <f t="shared" si="983"/>
        <v>1</v>
      </c>
    </row>
    <row r="204" spans="1:122" ht="30.75" customHeight="1" x14ac:dyDescent="0.25">
      <c r="A204" s="43"/>
      <c r="B204" s="44">
        <v>170</v>
      </c>
      <c r="C204" s="31" t="s">
        <v>329</v>
      </c>
      <c r="D204" s="32">
        <f t="shared" si="1021"/>
        <v>19063</v>
      </c>
      <c r="E204" s="33">
        <v>18530</v>
      </c>
      <c r="F204" s="45">
        <v>1.85</v>
      </c>
      <c r="G204" s="35">
        <v>1</v>
      </c>
      <c r="H204" s="55">
        <v>1</v>
      </c>
      <c r="I204" s="32">
        <v>1.4</v>
      </c>
      <c r="J204" s="32">
        <v>1.68</v>
      </c>
      <c r="K204" s="32">
        <v>2.23</v>
      </c>
      <c r="L204" s="32">
        <v>2.57</v>
      </c>
      <c r="M204" s="36">
        <v>0</v>
      </c>
      <c r="N204" s="36">
        <f t="shared" si="1388"/>
        <v>0</v>
      </c>
      <c r="O204" s="36">
        <v>0</v>
      </c>
      <c r="P204" s="36">
        <f t="shared" si="1388"/>
        <v>0</v>
      </c>
      <c r="Q204" s="36"/>
      <c r="R204" s="36">
        <f t="shared" si="1441"/>
        <v>0</v>
      </c>
      <c r="S204" s="36"/>
      <c r="T204" s="36">
        <f t="shared" si="1442"/>
        <v>0</v>
      </c>
      <c r="U204" s="36"/>
      <c r="V204" s="36">
        <f t="shared" si="1443"/>
        <v>0</v>
      </c>
      <c r="W204" s="36">
        <v>0</v>
      </c>
      <c r="X204" s="36">
        <f t="shared" si="1444"/>
        <v>0</v>
      </c>
      <c r="Y204" s="36"/>
      <c r="Z204" s="36">
        <f t="shared" si="1445"/>
        <v>0</v>
      </c>
      <c r="AA204" s="36"/>
      <c r="AB204" s="36">
        <f t="shared" si="1446"/>
        <v>0</v>
      </c>
      <c r="AC204" s="36">
        <v>0</v>
      </c>
      <c r="AD204" s="36">
        <f t="shared" si="1447"/>
        <v>0</v>
      </c>
      <c r="AE204" s="36">
        <v>122</v>
      </c>
      <c r="AF204" s="36">
        <f t="shared" si="1448"/>
        <v>6291929.3680833336</v>
      </c>
      <c r="AG204" s="36"/>
      <c r="AH204" s="36">
        <f t="shared" si="1449"/>
        <v>0</v>
      </c>
      <c r="AI204" s="36"/>
      <c r="AJ204" s="36">
        <f t="shared" si="1450"/>
        <v>0</v>
      </c>
      <c r="AK204" s="39">
        <v>0</v>
      </c>
      <c r="AL204" s="36">
        <f t="shared" si="1451"/>
        <v>0</v>
      </c>
      <c r="AM204" s="40">
        <v>0</v>
      </c>
      <c r="AN204" s="36">
        <f t="shared" si="1452"/>
        <v>0</v>
      </c>
      <c r="AO204" s="36"/>
      <c r="AP204" s="36">
        <f t="shared" si="1453"/>
        <v>0</v>
      </c>
      <c r="AQ204" s="36"/>
      <c r="AR204" s="36">
        <f t="shared" si="1454"/>
        <v>0</v>
      </c>
      <c r="AS204" s="36"/>
      <c r="AT204" s="36">
        <f t="shared" si="1455"/>
        <v>0</v>
      </c>
      <c r="AU204" s="36"/>
      <c r="AV204" s="36">
        <f t="shared" si="1456"/>
        <v>0</v>
      </c>
      <c r="AW204" s="36"/>
      <c r="AX204" s="36">
        <f t="shared" si="1457"/>
        <v>0</v>
      </c>
      <c r="AY204" s="36"/>
      <c r="AZ204" s="36">
        <f t="shared" si="1458"/>
        <v>0</v>
      </c>
      <c r="BA204" s="36"/>
      <c r="BB204" s="36">
        <f t="shared" si="1459"/>
        <v>0</v>
      </c>
      <c r="BC204" s="36"/>
      <c r="BD204" s="36">
        <f t="shared" si="1460"/>
        <v>0</v>
      </c>
      <c r="BE204" s="36"/>
      <c r="BF204" s="36">
        <f t="shared" si="1461"/>
        <v>0</v>
      </c>
      <c r="BG204" s="36"/>
      <c r="BH204" s="36">
        <f t="shared" si="1462"/>
        <v>0</v>
      </c>
      <c r="BI204" s="36">
        <v>0</v>
      </c>
      <c r="BJ204" s="36">
        <f t="shared" si="1463"/>
        <v>0</v>
      </c>
      <c r="BK204" s="36"/>
      <c r="BL204" s="36">
        <f t="shared" si="1464"/>
        <v>0</v>
      </c>
      <c r="BM204" s="46"/>
      <c r="BN204" s="36">
        <f t="shared" si="1465"/>
        <v>0</v>
      </c>
      <c r="BO204" s="36">
        <v>6</v>
      </c>
      <c r="BP204" s="36">
        <f t="shared" si="1466"/>
        <v>395148.40049999993</v>
      </c>
      <c r="BQ204" s="36"/>
      <c r="BR204" s="36">
        <f t="shared" si="1467"/>
        <v>0</v>
      </c>
      <c r="BS204" s="36"/>
      <c r="BT204" s="36">
        <f t="shared" si="1468"/>
        <v>0</v>
      </c>
      <c r="BU204" s="36"/>
      <c r="BV204" s="36">
        <f t="shared" si="1469"/>
        <v>0</v>
      </c>
      <c r="BW204" s="36"/>
      <c r="BX204" s="36">
        <f t="shared" si="1470"/>
        <v>0</v>
      </c>
      <c r="BY204" s="36"/>
      <c r="BZ204" s="36">
        <f t="shared" si="1471"/>
        <v>0</v>
      </c>
      <c r="CA204" s="36"/>
      <c r="CB204" s="36">
        <f t="shared" si="1472"/>
        <v>0</v>
      </c>
      <c r="CC204" s="36"/>
      <c r="CD204" s="36">
        <f t="shared" si="1473"/>
        <v>0</v>
      </c>
      <c r="CE204" s="36"/>
      <c r="CF204" s="36">
        <f t="shared" si="1474"/>
        <v>0</v>
      </c>
      <c r="CG204" s="36"/>
      <c r="CH204" s="36">
        <f t="shared" si="1475"/>
        <v>0</v>
      </c>
      <c r="CI204" s="36"/>
      <c r="CJ204" s="36">
        <f t="shared" si="1476"/>
        <v>0</v>
      </c>
      <c r="CK204" s="36"/>
      <c r="CL204" s="36">
        <f t="shared" si="1477"/>
        <v>0</v>
      </c>
      <c r="CM204" s="36"/>
      <c r="CN204" s="36">
        <f t="shared" si="1477"/>
        <v>0</v>
      </c>
      <c r="CO204" s="41"/>
      <c r="CP204" s="36">
        <f t="shared" si="1478"/>
        <v>0</v>
      </c>
      <c r="CQ204" s="36"/>
      <c r="CR204" s="36">
        <f t="shared" si="1479"/>
        <v>0</v>
      </c>
      <c r="CS204" s="36"/>
      <c r="CT204" s="36">
        <f t="shared" si="1480"/>
        <v>0</v>
      </c>
      <c r="CU204" s="36">
        <v>1</v>
      </c>
      <c r="CV204" s="36">
        <f t="shared" si="1481"/>
        <v>66527.171234999987</v>
      </c>
      <c r="CW204" s="36"/>
      <c r="CX204" s="36">
        <f t="shared" si="1482"/>
        <v>0</v>
      </c>
      <c r="CY204" s="36">
        <v>20</v>
      </c>
      <c r="CZ204" s="36">
        <f t="shared" si="1483"/>
        <v>1330543.4246999999</v>
      </c>
      <c r="DA204" s="36"/>
      <c r="DB204" s="36">
        <f t="shared" si="1484"/>
        <v>0</v>
      </c>
      <c r="DC204" s="36"/>
      <c r="DD204" s="36">
        <f t="shared" si="1485"/>
        <v>0</v>
      </c>
      <c r="DE204" s="36"/>
      <c r="DF204" s="36">
        <f t="shared" si="1486"/>
        <v>0</v>
      </c>
      <c r="DG204" s="36">
        <v>1</v>
      </c>
      <c r="DH204" s="36">
        <f t="shared" si="1487"/>
        <v>71418.965099999987</v>
      </c>
      <c r="DI204" s="36"/>
      <c r="DJ204" s="36">
        <f t="shared" si="1488"/>
        <v>0</v>
      </c>
      <c r="DK204" s="36"/>
      <c r="DL204" s="36">
        <f t="shared" si="1489"/>
        <v>0</v>
      </c>
      <c r="DM204" s="36"/>
      <c r="DN204" s="36">
        <f t="shared" si="981"/>
        <v>0</v>
      </c>
      <c r="DO204" s="36">
        <f t="shared" si="1490"/>
        <v>150</v>
      </c>
      <c r="DP204" s="36">
        <f t="shared" si="1490"/>
        <v>8155567.3296183329</v>
      </c>
      <c r="DQ204" s="47">
        <f t="shared" si="1026"/>
        <v>150</v>
      </c>
      <c r="DR204" s="80">
        <f t="shared" si="983"/>
        <v>1</v>
      </c>
    </row>
    <row r="205" spans="1:122" ht="30" customHeight="1" x14ac:dyDescent="0.25">
      <c r="A205" s="43"/>
      <c r="B205" s="44">
        <v>171</v>
      </c>
      <c r="C205" s="31" t="s">
        <v>330</v>
      </c>
      <c r="D205" s="32">
        <f t="shared" si="1021"/>
        <v>19063</v>
      </c>
      <c r="E205" s="33">
        <v>18530</v>
      </c>
      <c r="F205" s="50">
        <v>2.12</v>
      </c>
      <c r="G205" s="35">
        <v>1</v>
      </c>
      <c r="H205" s="55">
        <v>1</v>
      </c>
      <c r="I205" s="32">
        <v>1.4</v>
      </c>
      <c r="J205" s="32">
        <v>1.68</v>
      </c>
      <c r="K205" s="32">
        <v>2.23</v>
      </c>
      <c r="L205" s="32">
        <v>2.57</v>
      </c>
      <c r="M205" s="36">
        <v>0</v>
      </c>
      <c r="N205" s="36">
        <f t="shared" si="1388"/>
        <v>0</v>
      </c>
      <c r="O205" s="36">
        <v>0</v>
      </c>
      <c r="P205" s="36">
        <f t="shared" si="1388"/>
        <v>0</v>
      </c>
      <c r="Q205" s="36"/>
      <c r="R205" s="36">
        <f t="shared" si="1441"/>
        <v>0</v>
      </c>
      <c r="S205" s="36"/>
      <c r="T205" s="36">
        <f t="shared" si="1442"/>
        <v>0</v>
      </c>
      <c r="U205" s="36"/>
      <c r="V205" s="36">
        <f t="shared" si="1443"/>
        <v>0</v>
      </c>
      <c r="W205" s="36">
        <v>0</v>
      </c>
      <c r="X205" s="36">
        <f t="shared" si="1444"/>
        <v>0</v>
      </c>
      <c r="Y205" s="36"/>
      <c r="Z205" s="36">
        <f t="shared" si="1445"/>
        <v>0</v>
      </c>
      <c r="AA205" s="36"/>
      <c r="AB205" s="36">
        <f t="shared" si="1446"/>
        <v>0</v>
      </c>
      <c r="AC205" s="36">
        <v>0</v>
      </c>
      <c r="AD205" s="36">
        <f t="shared" si="1447"/>
        <v>0</v>
      </c>
      <c r="AE205" s="36">
        <v>7</v>
      </c>
      <c r="AF205" s="36">
        <f t="shared" si="1448"/>
        <v>413700.62836666673</v>
      </c>
      <c r="AG205" s="36"/>
      <c r="AH205" s="36">
        <f t="shared" si="1449"/>
        <v>0</v>
      </c>
      <c r="AI205" s="36"/>
      <c r="AJ205" s="36">
        <f t="shared" si="1450"/>
        <v>0</v>
      </c>
      <c r="AK205" s="39">
        <v>0</v>
      </c>
      <c r="AL205" s="36">
        <f t="shared" si="1451"/>
        <v>0</v>
      </c>
      <c r="AM205" s="40">
        <v>1</v>
      </c>
      <c r="AN205" s="36">
        <f t="shared" si="1452"/>
        <v>68317.993856000001</v>
      </c>
      <c r="AO205" s="36"/>
      <c r="AP205" s="36">
        <f t="shared" si="1453"/>
        <v>0</v>
      </c>
      <c r="AQ205" s="36"/>
      <c r="AR205" s="36">
        <f t="shared" si="1454"/>
        <v>0</v>
      </c>
      <c r="AS205" s="36"/>
      <c r="AT205" s="36">
        <f t="shared" si="1455"/>
        <v>0</v>
      </c>
      <c r="AU205" s="36"/>
      <c r="AV205" s="36">
        <f t="shared" si="1456"/>
        <v>0</v>
      </c>
      <c r="AW205" s="36"/>
      <c r="AX205" s="36">
        <f t="shared" si="1457"/>
        <v>0</v>
      </c>
      <c r="AY205" s="36"/>
      <c r="AZ205" s="36">
        <f t="shared" si="1458"/>
        <v>0</v>
      </c>
      <c r="BA205" s="36"/>
      <c r="BB205" s="36">
        <f t="shared" si="1459"/>
        <v>0</v>
      </c>
      <c r="BC205" s="36"/>
      <c r="BD205" s="36">
        <f t="shared" si="1460"/>
        <v>0</v>
      </c>
      <c r="BE205" s="36"/>
      <c r="BF205" s="36">
        <f t="shared" si="1461"/>
        <v>0</v>
      </c>
      <c r="BG205" s="36"/>
      <c r="BH205" s="36">
        <f t="shared" si="1462"/>
        <v>0</v>
      </c>
      <c r="BI205" s="36">
        <v>0</v>
      </c>
      <c r="BJ205" s="36">
        <f t="shared" si="1463"/>
        <v>0</v>
      </c>
      <c r="BK205" s="36"/>
      <c r="BL205" s="36">
        <f t="shared" si="1464"/>
        <v>0</v>
      </c>
      <c r="BM205" s="46"/>
      <c r="BN205" s="36">
        <f t="shared" si="1465"/>
        <v>0</v>
      </c>
      <c r="BO205" s="36">
        <v>0</v>
      </c>
      <c r="BP205" s="36">
        <f t="shared" si="1466"/>
        <v>0</v>
      </c>
      <c r="BQ205" s="36"/>
      <c r="BR205" s="36">
        <f t="shared" si="1467"/>
        <v>0</v>
      </c>
      <c r="BS205" s="36"/>
      <c r="BT205" s="36">
        <f t="shared" si="1468"/>
        <v>0</v>
      </c>
      <c r="BU205" s="36"/>
      <c r="BV205" s="36">
        <f t="shared" si="1469"/>
        <v>0</v>
      </c>
      <c r="BW205" s="36"/>
      <c r="BX205" s="36">
        <f t="shared" si="1470"/>
        <v>0</v>
      </c>
      <c r="BY205" s="36"/>
      <c r="BZ205" s="36">
        <f t="shared" si="1471"/>
        <v>0</v>
      </c>
      <c r="CA205" s="36"/>
      <c r="CB205" s="36">
        <f t="shared" si="1472"/>
        <v>0</v>
      </c>
      <c r="CC205" s="36"/>
      <c r="CD205" s="36">
        <f t="shared" si="1473"/>
        <v>0</v>
      </c>
      <c r="CE205" s="36"/>
      <c r="CF205" s="36">
        <f t="shared" si="1474"/>
        <v>0</v>
      </c>
      <c r="CG205" s="36"/>
      <c r="CH205" s="36">
        <f t="shared" si="1475"/>
        <v>0</v>
      </c>
      <c r="CI205" s="36"/>
      <c r="CJ205" s="36">
        <f t="shared" si="1476"/>
        <v>0</v>
      </c>
      <c r="CK205" s="36"/>
      <c r="CL205" s="36">
        <f t="shared" si="1477"/>
        <v>0</v>
      </c>
      <c r="CM205" s="36"/>
      <c r="CN205" s="36">
        <f t="shared" si="1477"/>
        <v>0</v>
      </c>
      <c r="CO205" s="41"/>
      <c r="CP205" s="36">
        <f t="shared" si="1478"/>
        <v>0</v>
      </c>
      <c r="CQ205" s="36"/>
      <c r="CR205" s="36">
        <f t="shared" si="1479"/>
        <v>0</v>
      </c>
      <c r="CS205" s="36"/>
      <c r="CT205" s="36">
        <f t="shared" si="1480"/>
        <v>0</v>
      </c>
      <c r="CU205" s="36"/>
      <c r="CV205" s="36">
        <f t="shared" si="1481"/>
        <v>0</v>
      </c>
      <c r="CW205" s="36"/>
      <c r="CX205" s="36">
        <f t="shared" si="1482"/>
        <v>0</v>
      </c>
      <c r="CY205" s="36"/>
      <c r="CZ205" s="36">
        <f t="shared" si="1483"/>
        <v>0</v>
      </c>
      <c r="DA205" s="36"/>
      <c r="DB205" s="36">
        <f t="shared" si="1484"/>
        <v>0</v>
      </c>
      <c r="DC205" s="36"/>
      <c r="DD205" s="36">
        <f t="shared" si="1485"/>
        <v>0</v>
      </c>
      <c r="DE205" s="36"/>
      <c r="DF205" s="36">
        <f t="shared" si="1486"/>
        <v>0</v>
      </c>
      <c r="DG205" s="36"/>
      <c r="DH205" s="36">
        <f t="shared" si="1487"/>
        <v>0</v>
      </c>
      <c r="DI205" s="36"/>
      <c r="DJ205" s="36">
        <f t="shared" si="1488"/>
        <v>0</v>
      </c>
      <c r="DK205" s="36"/>
      <c r="DL205" s="36">
        <f t="shared" si="1489"/>
        <v>0</v>
      </c>
      <c r="DM205" s="36"/>
      <c r="DN205" s="36">
        <f t="shared" si="981"/>
        <v>0</v>
      </c>
      <c r="DO205" s="36">
        <f t="shared" si="1490"/>
        <v>8</v>
      </c>
      <c r="DP205" s="36">
        <f t="shared" si="1490"/>
        <v>482018.62222266675</v>
      </c>
      <c r="DQ205" s="47">
        <f t="shared" si="1026"/>
        <v>8</v>
      </c>
      <c r="DR205" s="80">
        <f t="shared" si="983"/>
        <v>1</v>
      </c>
    </row>
    <row r="206" spans="1:122" ht="15.75" customHeight="1" x14ac:dyDescent="0.25">
      <c r="A206" s="43">
        <v>23</v>
      </c>
      <c r="B206" s="71"/>
      <c r="C206" s="67" t="s">
        <v>331</v>
      </c>
      <c r="D206" s="32">
        <f t="shared" si="1021"/>
        <v>19063</v>
      </c>
      <c r="E206" s="33">
        <v>18530</v>
      </c>
      <c r="F206" s="72">
        <v>1.31</v>
      </c>
      <c r="G206" s="35">
        <v>1</v>
      </c>
      <c r="H206" s="55">
        <v>1</v>
      </c>
      <c r="I206" s="32">
        <v>1.4</v>
      </c>
      <c r="J206" s="32">
        <v>1.68</v>
      </c>
      <c r="K206" s="32">
        <v>2.23</v>
      </c>
      <c r="L206" s="32">
        <v>2.57</v>
      </c>
      <c r="M206" s="51">
        <f t="shared" ref="M206:BX206" si="1491">SUM(M207:M212)</f>
        <v>676</v>
      </c>
      <c r="N206" s="51">
        <f t="shared" si="1491"/>
        <v>21949550.320133336</v>
      </c>
      <c r="O206" s="51">
        <f t="shared" si="1491"/>
        <v>0</v>
      </c>
      <c r="P206" s="51">
        <f t="shared" si="1491"/>
        <v>0</v>
      </c>
      <c r="Q206" s="51">
        <f t="shared" si="1491"/>
        <v>0</v>
      </c>
      <c r="R206" s="51">
        <f t="shared" si="1491"/>
        <v>0</v>
      </c>
      <c r="S206" s="51">
        <f t="shared" si="1491"/>
        <v>0</v>
      </c>
      <c r="T206" s="51">
        <f t="shared" si="1491"/>
        <v>0</v>
      </c>
      <c r="U206" s="51">
        <f t="shared" si="1491"/>
        <v>0</v>
      </c>
      <c r="V206" s="51">
        <f t="shared" si="1491"/>
        <v>0</v>
      </c>
      <c r="W206" s="51">
        <f t="shared" si="1491"/>
        <v>284</v>
      </c>
      <c r="X206" s="51">
        <f t="shared" si="1491"/>
        <v>10101654.965966668</v>
      </c>
      <c r="Y206" s="51">
        <f t="shared" si="1491"/>
        <v>0</v>
      </c>
      <c r="Z206" s="51">
        <f t="shared" si="1491"/>
        <v>0</v>
      </c>
      <c r="AA206" s="51">
        <f t="shared" si="1491"/>
        <v>0</v>
      </c>
      <c r="AB206" s="51">
        <f t="shared" si="1491"/>
        <v>0</v>
      </c>
      <c r="AC206" s="51">
        <f t="shared" si="1491"/>
        <v>0</v>
      </c>
      <c r="AD206" s="51">
        <f t="shared" si="1491"/>
        <v>0</v>
      </c>
      <c r="AE206" s="51">
        <f t="shared" si="1491"/>
        <v>136</v>
      </c>
      <c r="AF206" s="51">
        <f t="shared" si="1491"/>
        <v>5412118.5977833336</v>
      </c>
      <c r="AG206" s="51">
        <f t="shared" si="1491"/>
        <v>5</v>
      </c>
      <c r="AH206" s="51">
        <f t="shared" si="1491"/>
        <v>144569.44932499999</v>
      </c>
      <c r="AI206" s="51">
        <f t="shared" si="1491"/>
        <v>209</v>
      </c>
      <c r="AJ206" s="51">
        <f t="shared" si="1491"/>
        <v>6594171.0399833322</v>
      </c>
      <c r="AK206" s="51">
        <f t="shared" si="1491"/>
        <v>12</v>
      </c>
      <c r="AL206" s="51">
        <f t="shared" si="1491"/>
        <v>302599.74745000002</v>
      </c>
      <c r="AM206" s="51">
        <f t="shared" si="1491"/>
        <v>753</v>
      </c>
      <c r="AN206" s="51">
        <f t="shared" si="1491"/>
        <v>31331534.295488</v>
      </c>
      <c r="AO206" s="51">
        <f t="shared" si="1491"/>
        <v>91</v>
      </c>
      <c r="AP206" s="51">
        <f t="shared" si="1491"/>
        <v>3331506.81745</v>
      </c>
      <c r="AQ206" s="51">
        <f t="shared" si="1491"/>
        <v>236</v>
      </c>
      <c r="AR206" s="51">
        <f t="shared" si="1491"/>
        <v>9526493.0866560005</v>
      </c>
      <c r="AS206" s="51">
        <f t="shared" si="1491"/>
        <v>0</v>
      </c>
      <c r="AT206" s="51">
        <f t="shared" si="1491"/>
        <v>0</v>
      </c>
      <c r="AU206" s="51">
        <f t="shared" si="1491"/>
        <v>0</v>
      </c>
      <c r="AV206" s="51">
        <f t="shared" si="1491"/>
        <v>0</v>
      </c>
      <c r="AW206" s="51">
        <f t="shared" si="1491"/>
        <v>0</v>
      </c>
      <c r="AX206" s="51">
        <f t="shared" si="1491"/>
        <v>0</v>
      </c>
      <c r="AY206" s="51">
        <f t="shared" si="1491"/>
        <v>81</v>
      </c>
      <c r="AZ206" s="51">
        <f t="shared" si="1491"/>
        <v>3216411.2643249999</v>
      </c>
      <c r="BA206" s="51">
        <f t="shared" si="1491"/>
        <v>0</v>
      </c>
      <c r="BB206" s="51">
        <f t="shared" si="1491"/>
        <v>0</v>
      </c>
      <c r="BC206" s="51">
        <f t="shared" si="1491"/>
        <v>0</v>
      </c>
      <c r="BD206" s="51">
        <f t="shared" si="1491"/>
        <v>0</v>
      </c>
      <c r="BE206" s="51">
        <f t="shared" si="1491"/>
        <v>0</v>
      </c>
      <c r="BF206" s="51">
        <f t="shared" si="1491"/>
        <v>0</v>
      </c>
      <c r="BG206" s="51">
        <f t="shared" si="1491"/>
        <v>0</v>
      </c>
      <c r="BH206" s="51">
        <f t="shared" si="1491"/>
        <v>0</v>
      </c>
      <c r="BI206" s="51">
        <f t="shared" si="1491"/>
        <v>322</v>
      </c>
      <c r="BJ206" s="51">
        <f t="shared" si="1491"/>
        <v>10898199.525674999</v>
      </c>
      <c r="BK206" s="51">
        <f t="shared" si="1491"/>
        <v>456</v>
      </c>
      <c r="BL206" s="51">
        <f t="shared" si="1491"/>
        <v>15500450.492800001</v>
      </c>
      <c r="BM206" s="51">
        <f t="shared" si="1491"/>
        <v>200</v>
      </c>
      <c r="BN206" s="51">
        <f t="shared" si="1491"/>
        <v>7608536.2989999996</v>
      </c>
      <c r="BO206" s="51">
        <f t="shared" si="1491"/>
        <v>651</v>
      </c>
      <c r="BP206" s="51">
        <f t="shared" si="1491"/>
        <v>29852927.673450001</v>
      </c>
      <c r="BQ206" s="51">
        <f t="shared" si="1491"/>
        <v>652</v>
      </c>
      <c r="BR206" s="51">
        <f t="shared" si="1491"/>
        <v>20602152.24870833</v>
      </c>
      <c r="BS206" s="51">
        <f t="shared" si="1491"/>
        <v>22</v>
      </c>
      <c r="BT206" s="51">
        <f t="shared" si="1491"/>
        <v>507931.98061666661</v>
      </c>
      <c r="BU206" s="51">
        <f t="shared" si="1491"/>
        <v>24</v>
      </c>
      <c r="BV206" s="51">
        <f t="shared" si="1491"/>
        <v>866925.91440000001</v>
      </c>
      <c r="BW206" s="51">
        <f t="shared" si="1491"/>
        <v>0</v>
      </c>
      <c r="BX206" s="51">
        <f t="shared" si="1491"/>
        <v>0</v>
      </c>
      <c r="BY206" s="51">
        <f t="shared" ref="BY206:DQ206" si="1492">SUM(BY207:BY212)</f>
        <v>777</v>
      </c>
      <c r="BZ206" s="51">
        <f t="shared" si="1492"/>
        <v>29743816.876374997</v>
      </c>
      <c r="CA206" s="51">
        <f t="shared" si="1492"/>
        <v>30</v>
      </c>
      <c r="CB206" s="51">
        <f t="shared" si="1492"/>
        <v>1083657.3930000002</v>
      </c>
      <c r="CC206" s="51">
        <f t="shared" si="1492"/>
        <v>0</v>
      </c>
      <c r="CD206" s="51">
        <f t="shared" si="1492"/>
        <v>0</v>
      </c>
      <c r="CE206" s="51">
        <f t="shared" si="1492"/>
        <v>24</v>
      </c>
      <c r="CF206" s="51">
        <f t="shared" si="1492"/>
        <v>602154.74864999996</v>
      </c>
      <c r="CG206" s="51">
        <f t="shared" si="1492"/>
        <v>104</v>
      </c>
      <c r="CH206" s="51">
        <f t="shared" si="1492"/>
        <v>2584395.9232000001</v>
      </c>
      <c r="CI206" s="51">
        <f t="shared" si="1492"/>
        <v>250</v>
      </c>
      <c r="CJ206" s="51">
        <f t="shared" si="1492"/>
        <v>8320791.0546250008</v>
      </c>
      <c r="CK206" s="51">
        <f t="shared" si="1492"/>
        <v>452</v>
      </c>
      <c r="CL206" s="51">
        <f t="shared" si="1492"/>
        <v>18321235.593303993</v>
      </c>
      <c r="CM206" s="51">
        <f t="shared" si="1492"/>
        <v>140</v>
      </c>
      <c r="CN206" s="51">
        <f t="shared" si="1492"/>
        <v>6435395.9811960012</v>
      </c>
      <c r="CO206" s="59">
        <f t="shared" si="1492"/>
        <v>126</v>
      </c>
      <c r="CP206" s="51">
        <f t="shared" si="1492"/>
        <v>4749493.9129166659</v>
      </c>
      <c r="CQ206" s="51">
        <f t="shared" si="1492"/>
        <v>78</v>
      </c>
      <c r="CR206" s="51">
        <f t="shared" si="1492"/>
        <v>3511142.5305320006</v>
      </c>
      <c r="CS206" s="51">
        <f t="shared" si="1492"/>
        <v>120</v>
      </c>
      <c r="CT206" s="51">
        <f t="shared" si="1492"/>
        <v>4662592.8375599999</v>
      </c>
      <c r="CU206" s="51">
        <f t="shared" si="1492"/>
        <v>157</v>
      </c>
      <c r="CV206" s="51">
        <f t="shared" si="1492"/>
        <v>7198239.9276269991</v>
      </c>
      <c r="CW206" s="51">
        <f t="shared" si="1492"/>
        <v>130</v>
      </c>
      <c r="CX206" s="51">
        <f t="shared" si="1492"/>
        <v>5941160.4135520002</v>
      </c>
      <c r="CY206" s="51">
        <f t="shared" si="1492"/>
        <v>182</v>
      </c>
      <c r="CZ206" s="51">
        <f t="shared" si="1492"/>
        <v>8345024.517186</v>
      </c>
      <c r="DA206" s="51">
        <f t="shared" si="1492"/>
        <v>309</v>
      </c>
      <c r="DB206" s="51">
        <f t="shared" si="1492"/>
        <v>11661327.684124999</v>
      </c>
      <c r="DC206" s="51">
        <f t="shared" si="1492"/>
        <v>87</v>
      </c>
      <c r="DD206" s="51">
        <f t="shared" si="1492"/>
        <v>3179655.2202216671</v>
      </c>
      <c r="DE206" s="51">
        <f t="shared" si="1492"/>
        <v>27</v>
      </c>
      <c r="DF206" s="51">
        <f t="shared" si="1492"/>
        <v>1295679.27825</v>
      </c>
      <c r="DG206" s="51">
        <f t="shared" si="1492"/>
        <v>79</v>
      </c>
      <c r="DH206" s="51">
        <f t="shared" si="1492"/>
        <v>3735790.9474200001</v>
      </c>
      <c r="DI206" s="51">
        <f t="shared" si="1492"/>
        <v>25</v>
      </c>
      <c r="DJ206" s="51">
        <f t="shared" si="1492"/>
        <v>1608901.2850312502</v>
      </c>
      <c r="DK206" s="51">
        <f t="shared" si="1492"/>
        <v>72</v>
      </c>
      <c r="DL206" s="51">
        <f t="shared" si="1492"/>
        <v>5299961.4602666656</v>
      </c>
      <c r="DM206" s="51">
        <f t="shared" si="1492"/>
        <v>0</v>
      </c>
      <c r="DN206" s="51">
        <f t="shared" si="1492"/>
        <v>0</v>
      </c>
      <c r="DO206" s="51">
        <f t="shared" si="1492"/>
        <v>7979</v>
      </c>
      <c r="DP206" s="51">
        <f t="shared" si="1492"/>
        <v>306028151.30424893</v>
      </c>
      <c r="DQ206" s="51">
        <f t="shared" si="1492"/>
        <v>7979</v>
      </c>
      <c r="DR206" s="70">
        <f t="shared" ref="DR206" si="1493">SUM(DQ206/DO206)</f>
        <v>1</v>
      </c>
    </row>
    <row r="207" spans="1:122" ht="15.75" customHeight="1" x14ac:dyDescent="0.25">
      <c r="A207" s="43"/>
      <c r="B207" s="44">
        <v>172</v>
      </c>
      <c r="C207" s="31" t="s">
        <v>332</v>
      </c>
      <c r="D207" s="32">
        <f t="shared" si="1021"/>
        <v>19063</v>
      </c>
      <c r="E207" s="33">
        <v>18530</v>
      </c>
      <c r="F207" s="45">
        <v>0.85</v>
      </c>
      <c r="G207" s="35">
        <v>1</v>
      </c>
      <c r="H207" s="55">
        <v>1</v>
      </c>
      <c r="I207" s="32">
        <v>1.4</v>
      </c>
      <c r="J207" s="32">
        <v>1.68</v>
      </c>
      <c r="K207" s="32">
        <v>2.23</v>
      </c>
      <c r="L207" s="32">
        <v>2.57</v>
      </c>
      <c r="M207" s="36">
        <v>34</v>
      </c>
      <c r="N207" s="36">
        <f t="shared" si="1388"/>
        <v>805656.88408333343</v>
      </c>
      <c r="O207" s="36">
        <v>0</v>
      </c>
      <c r="P207" s="36">
        <f t="shared" si="1388"/>
        <v>0</v>
      </c>
      <c r="Q207" s="36">
        <v>0</v>
      </c>
      <c r="R207" s="36">
        <f t="shared" ref="R207:R212" si="1494">(Q207/12*5*$D207*$F207*$G207*$I207*R$11)+(Q207/12*7*$E207*$F207*$H207*$I207*R$12)</f>
        <v>0</v>
      </c>
      <c r="S207" s="36"/>
      <c r="T207" s="36">
        <f t="shared" ref="T207:T212" si="1495">(S207/12*5*$D207*$F207*$G207*$I207*T$11)+(S207/12*7*$E207*$F207*$H207*$I207*T$12)</f>
        <v>0</v>
      </c>
      <c r="U207" s="36">
        <v>0</v>
      </c>
      <c r="V207" s="36">
        <f t="shared" ref="V207:V212" si="1496">(U207/12*5*$D207*$F207*$G207*$I207*V$11)+(U207/12*7*$E207*$F207*$H207*$I207*V$12)</f>
        <v>0</v>
      </c>
      <c r="W207" s="36">
        <v>0</v>
      </c>
      <c r="X207" s="36">
        <f t="shared" ref="X207:X212" si="1497">(W207/12*5*$D207*$F207*$G207*$I207*X$11)+(W207/12*7*$E207*$F207*$H207*$I207*X$12)</f>
        <v>0</v>
      </c>
      <c r="Y207" s="36">
        <v>0</v>
      </c>
      <c r="Z207" s="36">
        <f t="shared" ref="Z207:Z212" si="1498">(Y207/12*5*$D207*$F207*$G207*$I207*Z$11)+(Y207/12*7*$E207*$F207*$H207*$I207*Z$12)</f>
        <v>0</v>
      </c>
      <c r="AA207" s="36">
        <v>0</v>
      </c>
      <c r="AB207" s="36">
        <f t="shared" ref="AB207:AB212" si="1499">(AA207/12*5*$D207*$F207*$G207*$I207*AB$11)+(AA207/12*7*$E207*$F207*$H207*$I207*AB$12)</f>
        <v>0</v>
      </c>
      <c r="AC207" s="36">
        <v>0</v>
      </c>
      <c r="AD207" s="36">
        <f t="shared" ref="AD207:AD212" si="1500">(AC207/12*5*$D207*$F207*$G207*$I207*AD$11)+(AC207/12*7*$E207*$F207*$H207*$I207*AD$12)</f>
        <v>0</v>
      </c>
      <c r="AE207" s="36">
        <v>3</v>
      </c>
      <c r="AF207" s="36">
        <f t="shared" ref="AF207:AF212" si="1501">(AE207/12*5*$D207*$F207*$G207*$I207*AF$11)+(AE207/12*7*$E207*$F207*$H207*$I207*AF$12)</f>
        <v>71087.372124999994</v>
      </c>
      <c r="AG207" s="36"/>
      <c r="AH207" s="36">
        <f t="shared" ref="AH207:AH212" si="1502">(AG207/12*5*$D207*$F207*$G207*$I207*AH$11)+(AG207/12*7*$E207*$F207*$H207*$I207*AH$12)</f>
        <v>0</v>
      </c>
      <c r="AI207" s="36">
        <v>2</v>
      </c>
      <c r="AJ207" s="36">
        <f t="shared" ref="AJ207:AJ212" si="1503">(AI207/12*5*$D207*$F207*$G207*$I207*AJ$11)+(AI207/12*7*$E207*$F207*$H207*$I207*AJ$12)</f>
        <v>40356.003916666661</v>
      </c>
      <c r="AK207" s="39">
        <v>0</v>
      </c>
      <c r="AL207" s="36">
        <f t="shared" ref="AL207:AL212" si="1504">(AK207/12*5*$D207*$F207*$G207*$I207*AL$11)+(AK207/12*7*$E207*$F207*$H207*$I207*AL$12)</f>
        <v>0</v>
      </c>
      <c r="AM207" s="40">
        <v>3</v>
      </c>
      <c r="AN207" s="36">
        <f t="shared" ref="AN207:AN212" si="1505">(AM207/12*5*$D207*$F207*$G207*$J207*AN$11)+(AM207/12*7*$E207*$F207*$H207*$J207*AN$12)</f>
        <v>82174.94544000001</v>
      </c>
      <c r="AO207" s="36">
        <v>1</v>
      </c>
      <c r="AP207" s="36">
        <f t="shared" ref="AP207:AP212" si="1506">(AO207/12*5*$D207*$F207*$G207*$J207*AP$11)+(AO207/12*7*$E207*$F207*$H207*$J207*AP$12)</f>
        <v>24213.602349999997</v>
      </c>
      <c r="AQ207" s="36">
        <v>9</v>
      </c>
      <c r="AR207" s="36">
        <f t="shared" ref="AR207:AR212" si="1507">(AQ207/12*5*$D207*$F207*$G207*$J207*AR$11)+(AQ207/12*7*$E207*$F207*$H207*$J207*AR$12)</f>
        <v>246524.83632</v>
      </c>
      <c r="AS207" s="36">
        <v>0</v>
      </c>
      <c r="AT207" s="36">
        <f t="shared" ref="AT207:AT212" si="1508">(AS207/12*5*$D207*$F207*$G207*$J207*AT$11)+(AS207/12*7*$E207*$F207*$H207*$J207*AT$12)</f>
        <v>0</v>
      </c>
      <c r="AU207" s="36"/>
      <c r="AV207" s="36">
        <f t="shared" ref="AV207:AV212" si="1509">(AU207/12*5*$D207*$F207*$G207*$I207*AV$11)+(AU207/12*7*$E207*$F207*$H207*$I207*AV$12)</f>
        <v>0</v>
      </c>
      <c r="AW207" s="36"/>
      <c r="AX207" s="36">
        <f t="shared" ref="AX207:AX212" si="1510">(AW207/12*5*$D207*$F207*$G207*$I207*AX$11)+(AW207/12*7*$E207*$F207*$H207*$I207*AX$12)</f>
        <v>0</v>
      </c>
      <c r="AY207" s="36"/>
      <c r="AZ207" s="36">
        <f t="shared" ref="AZ207:AZ212" si="1511">(AY207/12*5*$D207*$F207*$G207*$J207*AZ$11)+(AY207/12*7*$E207*$F207*$H207*$J207*AZ$12)</f>
        <v>0</v>
      </c>
      <c r="BA207" s="36">
        <v>0</v>
      </c>
      <c r="BB207" s="36">
        <f t="shared" ref="BB207:BB212" si="1512">(BA207/12*5*$D207*$F207*$G207*$I207*BB$11)+(BA207/12*7*$E207*$F207*$H207*$I207*BB$12)</f>
        <v>0</v>
      </c>
      <c r="BC207" s="36">
        <v>0</v>
      </c>
      <c r="BD207" s="36">
        <f t="shared" ref="BD207:BD212" si="1513">(BC207/12*5*$D207*$F207*$G207*$I207*BD$11)+(BC207/12*7*$E207*$F207*$H207*$I207*BD$12)</f>
        <v>0</v>
      </c>
      <c r="BE207" s="36">
        <v>0</v>
      </c>
      <c r="BF207" s="36">
        <f t="shared" ref="BF207:BF212" si="1514">(BE207/12*5*$D207*$F207*$G207*$I207*BF$11)+(BE207/12*7*$E207*$F207*$H207*$I207*BF$12)</f>
        <v>0</v>
      </c>
      <c r="BG207" s="36">
        <v>0</v>
      </c>
      <c r="BH207" s="36">
        <f t="shared" ref="BH207:BH212" si="1515">(BG207/12*5*$D207*$F207*$G207*$J207*BH$11)+(BG207/12*7*$E207*$F207*$H207*$J207*BH$12)</f>
        <v>0</v>
      </c>
      <c r="BI207" s="36">
        <v>2</v>
      </c>
      <c r="BJ207" s="36">
        <f t="shared" ref="BJ207:BJ212" si="1516">(BI207/12*5*$D207*$F207*$G207*$I207*BJ$11)+(BI207/12*7*$E207*$F207*$H207*$I207*BJ$12)</f>
        <v>47712.951824999996</v>
      </c>
      <c r="BK207" s="36">
        <v>3</v>
      </c>
      <c r="BL207" s="36">
        <f t="shared" ref="BL207:BL212" si="1517">(BK207/12*5*$D207*$F207*$G207*$I207*BL$11)+(BK207/12*7*$E207*$F207*$H207*$I207*BL$12)</f>
        <v>68479.121199999994</v>
      </c>
      <c r="BM207" s="46"/>
      <c r="BN207" s="36">
        <f t="shared" ref="BN207:BN212" si="1518">(BM207/12*5*$D207*$F207*$G207*$J207*BN$11)+(BM207/12*7*$E207*$F207*$H207*$J207*BN$12)</f>
        <v>0</v>
      </c>
      <c r="BO207" s="36">
        <v>0</v>
      </c>
      <c r="BP207" s="36">
        <f t="shared" ref="BP207:BP212" si="1519">(BO207/12*5*$D207*$F207*$G207*$J207*BP$11)+(BO207/12*7*$E207*$F207*$H207*$J207*BP$12)</f>
        <v>0</v>
      </c>
      <c r="BQ207" s="36">
        <v>0</v>
      </c>
      <c r="BR207" s="36">
        <f t="shared" ref="BR207:BR212" si="1520">(BQ207/12*5*$D207*$F207*$G207*$I207*BR$11)+(BQ207/12*7*$E207*$F207*$H207*$I207*BR$12)</f>
        <v>0</v>
      </c>
      <c r="BS207" s="36">
        <v>2</v>
      </c>
      <c r="BT207" s="36">
        <f t="shared" ref="BT207:BT212" si="1521">(BS207/12*5*$D207*$F207*$G207*$I207*BT$11)+(BS207/12*7*$E207*$F207*$H207*$I207*BT$12)</f>
        <v>33650.988583333325</v>
      </c>
      <c r="BU207" s="36">
        <v>0</v>
      </c>
      <c r="BV207" s="36">
        <f t="shared" ref="BV207:BV212" si="1522">(BU207/12*5*$D207*$F207*$G207*$J207*BV$11)+(BU207/12*7*$E207*$F207*$H207*$J207*BV$12)</f>
        <v>0</v>
      </c>
      <c r="BW207" s="36"/>
      <c r="BX207" s="36">
        <f t="shared" ref="BX207:BX212" si="1523">(BW207/12*5*$D207*$F207*$G207*$J207*BX$11)+(BW207/12*7*$E207*$F207*$H207*$J207*BX$12)</f>
        <v>0</v>
      </c>
      <c r="BY207" s="36"/>
      <c r="BZ207" s="36">
        <f t="shared" ref="BZ207:BZ212" si="1524">(BY207/12*5*$D207*$F207*$G207*$I207*BZ$11)+(BY207/12*7*$E207*$F207*$H207*$I207*BZ$12)</f>
        <v>0</v>
      </c>
      <c r="CA207" s="36">
        <v>0</v>
      </c>
      <c r="CB207" s="36">
        <f t="shared" ref="CB207:CB212" si="1525">(CA207/12*5*$D207*$F207*$G207*$J207*CB$11)+(CA207/12*7*$E207*$F207*$H207*$J207*CB$12)</f>
        <v>0</v>
      </c>
      <c r="CC207" s="36">
        <v>0</v>
      </c>
      <c r="CD207" s="36">
        <f t="shared" ref="CD207:CD212" si="1526">(CC207/12*5*$D207*$F207*$G207*$I207*CD$11)+(CC207/12*7*$E207*$F207*$H207*$I207*CD$12)</f>
        <v>0</v>
      </c>
      <c r="CE207" s="36"/>
      <c r="CF207" s="36">
        <f t="shared" ref="CF207:CF212" si="1527">(CE207/12*5*$D207*$F207*$G207*$I207*CF$11)+(CE207/12*7*$E207*$F207*$H207*$I207*CF$12)</f>
        <v>0</v>
      </c>
      <c r="CG207" s="36"/>
      <c r="CH207" s="36">
        <f t="shared" ref="CH207:CH212" si="1528">(CG207/12*5*$D207*$F207*$G207*$I207*CH$11)+(CG207/12*7*$E207*$F207*$H207*$I207*CH$12)</f>
        <v>0</v>
      </c>
      <c r="CI207" s="36">
        <v>3</v>
      </c>
      <c r="CJ207" s="36">
        <f t="shared" ref="CJ207:CJ212" si="1529">(CI207/12*5*$D207*$F207*$G207*$I207*CJ$11)+(CI207/12*7*$E207*$F207*$H207*$I207*CJ$12)</f>
        <v>66610.212812500002</v>
      </c>
      <c r="CK207" s="36"/>
      <c r="CL207" s="36">
        <f t="shared" ref="CL207:CN212" si="1530">(CK207/12*5*$D207*$F207*$G207*$J207*CL$11)+(CK207/12*7*$E207*$F207*$H207*$J207*CL$12)</f>
        <v>0</v>
      </c>
      <c r="CM207" s="36">
        <v>1</v>
      </c>
      <c r="CN207" s="36">
        <f t="shared" si="1530"/>
        <v>31214.828714999996</v>
      </c>
      <c r="CO207" s="41"/>
      <c r="CP207" s="36">
        <f t="shared" ref="CP207:CP212" si="1531">(CO207/12*5*$D207*$F207*$G207*$I207*CP$11)+(CO207/12*7*$E207*$F207*$H207*$I207*CP$12)</f>
        <v>0</v>
      </c>
      <c r="CQ207" s="36">
        <v>2</v>
      </c>
      <c r="CR207" s="36">
        <f t="shared" ref="CR207:CR212" si="1532">(CQ207/12*5*$D207*$F207*$G207*$J207*CR$11)+(CQ207/12*7*$E207*$F207*$H207*$J207*CR$12)</f>
        <v>61019.651419999995</v>
      </c>
      <c r="CS207" s="36"/>
      <c r="CT207" s="36">
        <f t="shared" ref="CT207:CT212" si="1533">(CS207/12*5*$D207*$F207*$G207*$J207*CT$11)+(CS207/12*7*$E207*$F207*$H207*$J207*CT$12)</f>
        <v>0</v>
      </c>
      <c r="CU207" s="36"/>
      <c r="CV207" s="36">
        <f t="shared" ref="CV207:CV212" si="1534">(CU207/12*5*$D207*$F207*$G207*$J207*CV$11)+(CU207/12*7*$E207*$F207*$H207*$J207*CV$12)</f>
        <v>0</v>
      </c>
      <c r="CW207" s="36">
        <v>2</v>
      </c>
      <c r="CX207" s="36">
        <f t="shared" ref="CX207:CX212" si="1535">(CW207/12*5*$D207*$F207*$G207*$J207*CX$11)+(CW207/12*7*$E207*$F207*$H207*$J207*CX$12)</f>
        <v>61019.651419999995</v>
      </c>
      <c r="CY207" s="36"/>
      <c r="CZ207" s="36">
        <f t="shared" ref="CZ207:CZ212" si="1536">(CY207/12*5*$D207*$F207*$G207*$J207*CZ$11)+(CY207/12*7*$E207*$F207*$H207*$J207*CZ$12)</f>
        <v>0</v>
      </c>
      <c r="DA207" s="36"/>
      <c r="DB207" s="36">
        <f t="shared" ref="DB207:DB212" si="1537">(DA207/12*5*$D207*$F207*$G207*$I207*DB$11)+(DA207/12*7*$E207*$F207*$H207*$I207*DB$12)</f>
        <v>0</v>
      </c>
      <c r="DC207" s="36">
        <v>12</v>
      </c>
      <c r="DD207" s="36">
        <f t="shared" ref="DD207:DD212" si="1538">(DC207/12*5*$D207*$F207*$G207*$I207*DD$11)+(DC207/12*7*$E207*$F207*$H207*$I207*DD$12)</f>
        <v>311581.1629</v>
      </c>
      <c r="DE207" s="36"/>
      <c r="DF207" s="36">
        <f t="shared" ref="DF207:DF212" si="1539">(DE207/12*5*$D207*$F207*$G207*$J207*DF$11)+(DE207/12*7*$E207*$F207*$H207*$J207*DF$12)</f>
        <v>0</v>
      </c>
      <c r="DG207" s="36"/>
      <c r="DH207" s="36">
        <f t="shared" ref="DH207:DH212" si="1540">(DG207/12*5*$D207*$F207*$G207*$J207*DH$11)+(DG207/12*7*$E207*$F207*$H207*$J207*DH$12)</f>
        <v>0</v>
      </c>
      <c r="DI207" s="36"/>
      <c r="DJ207" s="36">
        <f t="shared" si="1488"/>
        <v>0</v>
      </c>
      <c r="DK207" s="36"/>
      <c r="DL207" s="36">
        <f t="shared" si="1489"/>
        <v>0</v>
      </c>
      <c r="DM207" s="36"/>
      <c r="DN207" s="36">
        <f t="shared" ref="DN207:DN270" si="1541">(DM207*$D207*$F207*$G207*$J207*DN$11)</f>
        <v>0</v>
      </c>
      <c r="DO207" s="36">
        <f t="shared" ref="DO207:DP212" si="1542">SUM(M207,O207,Q207,S207,U207,W207,Y207,AA207,AC207,AE207,AG207,AI207,AK207,AM207,AO207,AQ207,AS207,AU207,AW207,AY207,BA207,BC207,BE207,BG207,BI207,BK207,BM207,BO207,BQ207,BS207,BU207,BW207,BY207,CA207,CC207,CE207,CG207,CI207,CK207,CM207,CO207,CQ207,CS207,CU207,CW207,CY207,DA207,DC207,DE207,DG207,DI207,DK207,DM207)</f>
        <v>79</v>
      </c>
      <c r="DP207" s="36">
        <f t="shared" si="1542"/>
        <v>1951302.2131108334</v>
      </c>
      <c r="DQ207" s="47">
        <f t="shared" si="1026"/>
        <v>79</v>
      </c>
      <c r="DR207" s="80">
        <f t="shared" ref="DR207:DR269" si="1543">SUM(DQ207/DO207)</f>
        <v>1</v>
      </c>
    </row>
    <row r="208" spans="1:122" ht="45" customHeight="1" x14ac:dyDescent="0.25">
      <c r="A208" s="43"/>
      <c r="B208" s="44">
        <v>173</v>
      </c>
      <c r="C208" s="31" t="s">
        <v>333</v>
      </c>
      <c r="D208" s="32">
        <f t="shared" si="1021"/>
        <v>19063</v>
      </c>
      <c r="E208" s="33">
        <v>18530</v>
      </c>
      <c r="F208" s="45">
        <v>2.48</v>
      </c>
      <c r="G208" s="35">
        <v>1</v>
      </c>
      <c r="H208" s="55">
        <v>1</v>
      </c>
      <c r="I208" s="32">
        <v>1.4</v>
      </c>
      <c r="J208" s="32">
        <v>1.68</v>
      </c>
      <c r="K208" s="32">
        <v>2.23</v>
      </c>
      <c r="L208" s="32">
        <v>2.57</v>
      </c>
      <c r="M208" s="36">
        <v>0</v>
      </c>
      <c r="N208" s="36">
        <f t="shared" si="1388"/>
        <v>0</v>
      </c>
      <c r="O208" s="36">
        <v>0</v>
      </c>
      <c r="P208" s="36">
        <f t="shared" si="1388"/>
        <v>0</v>
      </c>
      <c r="Q208" s="36"/>
      <c r="R208" s="36">
        <f t="shared" si="1494"/>
        <v>0</v>
      </c>
      <c r="S208" s="36"/>
      <c r="T208" s="36">
        <f t="shared" si="1495"/>
        <v>0</v>
      </c>
      <c r="U208" s="36"/>
      <c r="V208" s="36">
        <f t="shared" si="1496"/>
        <v>0</v>
      </c>
      <c r="W208" s="36">
        <v>0</v>
      </c>
      <c r="X208" s="36">
        <f t="shared" si="1497"/>
        <v>0</v>
      </c>
      <c r="Y208" s="36"/>
      <c r="Z208" s="36">
        <f t="shared" si="1498"/>
        <v>0</v>
      </c>
      <c r="AA208" s="36"/>
      <c r="AB208" s="36">
        <f t="shared" si="1499"/>
        <v>0</v>
      </c>
      <c r="AC208" s="36">
        <v>0</v>
      </c>
      <c r="AD208" s="36">
        <f t="shared" si="1500"/>
        <v>0</v>
      </c>
      <c r="AE208" s="36">
        <v>20</v>
      </c>
      <c r="AF208" s="36">
        <f t="shared" si="1501"/>
        <v>1382719.0813333336</v>
      </c>
      <c r="AG208" s="36"/>
      <c r="AH208" s="36">
        <f t="shared" si="1502"/>
        <v>0</v>
      </c>
      <c r="AI208" s="36">
        <v>11</v>
      </c>
      <c r="AJ208" s="36">
        <f t="shared" si="1503"/>
        <v>647595.16873333324</v>
      </c>
      <c r="AK208" s="39">
        <v>0</v>
      </c>
      <c r="AL208" s="36">
        <f t="shared" si="1504"/>
        <v>0</v>
      </c>
      <c r="AM208" s="40">
        <v>9</v>
      </c>
      <c r="AN208" s="36">
        <f t="shared" si="1505"/>
        <v>719272.46361600002</v>
      </c>
      <c r="AO208" s="36"/>
      <c r="AP208" s="36">
        <f t="shared" si="1506"/>
        <v>0</v>
      </c>
      <c r="AQ208" s="36"/>
      <c r="AR208" s="36">
        <f t="shared" si="1507"/>
        <v>0</v>
      </c>
      <c r="AS208" s="36"/>
      <c r="AT208" s="36">
        <f t="shared" si="1508"/>
        <v>0</v>
      </c>
      <c r="AU208" s="36"/>
      <c r="AV208" s="36">
        <f t="shared" si="1509"/>
        <v>0</v>
      </c>
      <c r="AW208" s="36"/>
      <c r="AX208" s="36">
        <f t="shared" si="1510"/>
        <v>0</v>
      </c>
      <c r="AY208" s="36"/>
      <c r="AZ208" s="36">
        <f t="shared" si="1511"/>
        <v>0</v>
      </c>
      <c r="BA208" s="36"/>
      <c r="BB208" s="36">
        <f t="shared" si="1512"/>
        <v>0</v>
      </c>
      <c r="BC208" s="36"/>
      <c r="BD208" s="36">
        <f t="shared" si="1513"/>
        <v>0</v>
      </c>
      <c r="BE208" s="36"/>
      <c r="BF208" s="36">
        <f t="shared" si="1514"/>
        <v>0</v>
      </c>
      <c r="BG208" s="36"/>
      <c r="BH208" s="36">
        <f t="shared" si="1515"/>
        <v>0</v>
      </c>
      <c r="BI208" s="36">
        <v>0</v>
      </c>
      <c r="BJ208" s="36">
        <f t="shared" si="1516"/>
        <v>0</v>
      </c>
      <c r="BK208" s="36"/>
      <c r="BL208" s="36">
        <f t="shared" si="1517"/>
        <v>0</v>
      </c>
      <c r="BM208" s="46">
        <v>10</v>
      </c>
      <c r="BN208" s="36">
        <f t="shared" si="1518"/>
        <v>710970.98800000013</v>
      </c>
      <c r="BO208" s="36">
        <v>0</v>
      </c>
      <c r="BP208" s="36">
        <f t="shared" si="1519"/>
        <v>0</v>
      </c>
      <c r="BQ208" s="36">
        <v>23</v>
      </c>
      <c r="BR208" s="36">
        <f t="shared" si="1520"/>
        <v>1362694.3936666669</v>
      </c>
      <c r="BS208" s="36"/>
      <c r="BT208" s="36">
        <f t="shared" si="1521"/>
        <v>0</v>
      </c>
      <c r="BU208" s="36"/>
      <c r="BV208" s="36">
        <f t="shared" si="1522"/>
        <v>0</v>
      </c>
      <c r="BW208" s="36"/>
      <c r="BX208" s="36">
        <f t="shared" si="1523"/>
        <v>0</v>
      </c>
      <c r="BY208" s="36">
        <v>6</v>
      </c>
      <c r="BZ208" s="36">
        <f t="shared" si="1524"/>
        <v>441427.0419999999</v>
      </c>
      <c r="CA208" s="36"/>
      <c r="CB208" s="36">
        <f t="shared" si="1525"/>
        <v>0</v>
      </c>
      <c r="CC208" s="36"/>
      <c r="CD208" s="36">
        <f t="shared" si="1526"/>
        <v>0</v>
      </c>
      <c r="CE208" s="36"/>
      <c r="CF208" s="36">
        <f t="shared" si="1527"/>
        <v>0</v>
      </c>
      <c r="CG208" s="36"/>
      <c r="CH208" s="36">
        <f t="shared" si="1528"/>
        <v>0</v>
      </c>
      <c r="CI208" s="36"/>
      <c r="CJ208" s="36">
        <f t="shared" si="1529"/>
        <v>0</v>
      </c>
      <c r="CK208" s="36"/>
      <c r="CL208" s="36">
        <f t="shared" si="1530"/>
        <v>0</v>
      </c>
      <c r="CM208" s="36"/>
      <c r="CN208" s="36">
        <f t="shared" si="1530"/>
        <v>0</v>
      </c>
      <c r="CO208" s="41"/>
      <c r="CP208" s="36">
        <f t="shared" si="1531"/>
        <v>0</v>
      </c>
      <c r="CQ208" s="36"/>
      <c r="CR208" s="36">
        <f t="shared" si="1532"/>
        <v>0</v>
      </c>
      <c r="CS208" s="36"/>
      <c r="CT208" s="36">
        <f t="shared" si="1533"/>
        <v>0</v>
      </c>
      <c r="CU208" s="36"/>
      <c r="CV208" s="36">
        <f t="shared" si="1534"/>
        <v>0</v>
      </c>
      <c r="CW208" s="36"/>
      <c r="CX208" s="36">
        <f t="shared" si="1535"/>
        <v>0</v>
      </c>
      <c r="CY208" s="36"/>
      <c r="CZ208" s="36">
        <f t="shared" si="1536"/>
        <v>0</v>
      </c>
      <c r="DA208" s="36"/>
      <c r="DB208" s="36">
        <f t="shared" si="1537"/>
        <v>0</v>
      </c>
      <c r="DC208" s="36"/>
      <c r="DD208" s="36">
        <f t="shared" si="1538"/>
        <v>0</v>
      </c>
      <c r="DE208" s="36"/>
      <c r="DF208" s="36">
        <f t="shared" si="1539"/>
        <v>0</v>
      </c>
      <c r="DG208" s="36"/>
      <c r="DH208" s="36">
        <f t="shared" si="1540"/>
        <v>0</v>
      </c>
      <c r="DI208" s="36"/>
      <c r="DJ208" s="36">
        <f t="shared" si="1488"/>
        <v>0</v>
      </c>
      <c r="DK208" s="36"/>
      <c r="DL208" s="36">
        <f t="shared" si="1489"/>
        <v>0</v>
      </c>
      <c r="DM208" s="36"/>
      <c r="DN208" s="36">
        <f t="shared" si="1541"/>
        <v>0</v>
      </c>
      <c r="DO208" s="36">
        <f t="shared" si="1542"/>
        <v>79</v>
      </c>
      <c r="DP208" s="36">
        <f t="shared" si="1542"/>
        <v>5264679.1373493336</v>
      </c>
      <c r="DQ208" s="47">
        <f t="shared" si="1026"/>
        <v>79</v>
      </c>
      <c r="DR208" s="80">
        <f t="shared" si="1543"/>
        <v>1</v>
      </c>
    </row>
    <row r="209" spans="1:122" ht="60" customHeight="1" x14ac:dyDescent="0.25">
      <c r="A209" s="43"/>
      <c r="B209" s="44">
        <v>174</v>
      </c>
      <c r="C209" s="31" t="s">
        <v>334</v>
      </c>
      <c r="D209" s="32">
        <f t="shared" ref="D209:D272" si="1544">D208</f>
        <v>19063</v>
      </c>
      <c r="E209" s="33">
        <v>18530</v>
      </c>
      <c r="F209" s="45">
        <v>0.91</v>
      </c>
      <c r="G209" s="35">
        <v>1</v>
      </c>
      <c r="H209" s="55">
        <v>1</v>
      </c>
      <c r="I209" s="32">
        <v>1.4</v>
      </c>
      <c r="J209" s="32">
        <v>1.68</v>
      </c>
      <c r="K209" s="32">
        <v>2.23</v>
      </c>
      <c r="L209" s="32">
        <v>2.57</v>
      </c>
      <c r="M209" s="36">
        <v>8</v>
      </c>
      <c r="N209" s="36">
        <f t="shared" si="1388"/>
        <v>202947.47806666669</v>
      </c>
      <c r="O209" s="36">
        <v>0</v>
      </c>
      <c r="P209" s="36">
        <f t="shared" si="1388"/>
        <v>0</v>
      </c>
      <c r="Q209" s="36">
        <v>0</v>
      </c>
      <c r="R209" s="36">
        <f t="shared" si="1494"/>
        <v>0</v>
      </c>
      <c r="S209" s="36"/>
      <c r="T209" s="36">
        <f t="shared" si="1495"/>
        <v>0</v>
      </c>
      <c r="U209" s="36"/>
      <c r="V209" s="36">
        <f t="shared" si="1496"/>
        <v>0</v>
      </c>
      <c r="W209" s="36">
        <v>2</v>
      </c>
      <c r="X209" s="36">
        <f t="shared" si="1497"/>
        <v>50736.869516666673</v>
      </c>
      <c r="Y209" s="36"/>
      <c r="Z209" s="36">
        <f t="shared" si="1498"/>
        <v>0</v>
      </c>
      <c r="AA209" s="36">
        <v>0</v>
      </c>
      <c r="AB209" s="36">
        <f t="shared" si="1499"/>
        <v>0</v>
      </c>
      <c r="AC209" s="36">
        <v>0</v>
      </c>
      <c r="AD209" s="36">
        <f t="shared" si="1500"/>
        <v>0</v>
      </c>
      <c r="AE209" s="36">
        <v>7</v>
      </c>
      <c r="AF209" s="36">
        <f t="shared" si="1501"/>
        <v>177579.04330833335</v>
      </c>
      <c r="AG209" s="36">
        <v>0</v>
      </c>
      <c r="AH209" s="36">
        <f t="shared" si="1502"/>
        <v>0</v>
      </c>
      <c r="AI209" s="36"/>
      <c r="AJ209" s="36">
        <f t="shared" si="1503"/>
        <v>0</v>
      </c>
      <c r="AK209" s="39">
        <v>12</v>
      </c>
      <c r="AL209" s="36">
        <f t="shared" si="1504"/>
        <v>302599.74745000002</v>
      </c>
      <c r="AM209" s="40">
        <v>0</v>
      </c>
      <c r="AN209" s="36">
        <f t="shared" si="1505"/>
        <v>0</v>
      </c>
      <c r="AO209" s="36">
        <v>0</v>
      </c>
      <c r="AP209" s="36">
        <f t="shared" si="1506"/>
        <v>0</v>
      </c>
      <c r="AQ209" s="36"/>
      <c r="AR209" s="36">
        <f t="shared" si="1507"/>
        <v>0</v>
      </c>
      <c r="AS209" s="36"/>
      <c r="AT209" s="36">
        <f t="shared" si="1508"/>
        <v>0</v>
      </c>
      <c r="AU209" s="36"/>
      <c r="AV209" s="36">
        <f t="shared" si="1509"/>
        <v>0</v>
      </c>
      <c r="AW209" s="36"/>
      <c r="AX209" s="36">
        <f t="shared" si="1510"/>
        <v>0</v>
      </c>
      <c r="AY209" s="36"/>
      <c r="AZ209" s="36">
        <f t="shared" si="1511"/>
        <v>0</v>
      </c>
      <c r="BA209" s="36">
        <v>0</v>
      </c>
      <c r="BB209" s="36">
        <f t="shared" si="1512"/>
        <v>0</v>
      </c>
      <c r="BC209" s="36">
        <v>0</v>
      </c>
      <c r="BD209" s="36">
        <f t="shared" si="1513"/>
        <v>0</v>
      </c>
      <c r="BE209" s="36">
        <v>0</v>
      </c>
      <c r="BF209" s="36">
        <f t="shared" si="1514"/>
        <v>0</v>
      </c>
      <c r="BG209" s="36">
        <v>0</v>
      </c>
      <c r="BH209" s="36">
        <f t="shared" si="1515"/>
        <v>0</v>
      </c>
      <c r="BI209" s="36">
        <v>5</v>
      </c>
      <c r="BJ209" s="36">
        <f t="shared" si="1516"/>
        <v>127702.31223750001</v>
      </c>
      <c r="BK209" s="36"/>
      <c r="BL209" s="36">
        <f t="shared" si="1517"/>
        <v>0</v>
      </c>
      <c r="BM209" s="46"/>
      <c r="BN209" s="36">
        <f t="shared" si="1518"/>
        <v>0</v>
      </c>
      <c r="BO209" s="36">
        <v>0</v>
      </c>
      <c r="BP209" s="36">
        <f t="shared" si="1519"/>
        <v>0</v>
      </c>
      <c r="BQ209" s="36">
        <v>0</v>
      </c>
      <c r="BR209" s="36">
        <f t="shared" si="1520"/>
        <v>0</v>
      </c>
      <c r="BS209" s="36">
        <v>2</v>
      </c>
      <c r="BT209" s="36">
        <f t="shared" si="1521"/>
        <v>36026.352483333336</v>
      </c>
      <c r="BU209" s="36">
        <v>0</v>
      </c>
      <c r="BV209" s="36">
        <f t="shared" si="1522"/>
        <v>0</v>
      </c>
      <c r="BW209" s="36"/>
      <c r="BX209" s="36">
        <f t="shared" si="1523"/>
        <v>0</v>
      </c>
      <c r="BY209" s="36"/>
      <c r="BZ209" s="36">
        <f t="shared" si="1524"/>
        <v>0</v>
      </c>
      <c r="CA209" s="36">
        <v>0</v>
      </c>
      <c r="CB209" s="36">
        <f t="shared" si="1525"/>
        <v>0</v>
      </c>
      <c r="CC209" s="36">
        <v>0</v>
      </c>
      <c r="CD209" s="36">
        <f t="shared" si="1526"/>
        <v>0</v>
      </c>
      <c r="CE209" s="36"/>
      <c r="CF209" s="36">
        <f t="shared" si="1527"/>
        <v>0</v>
      </c>
      <c r="CG209" s="36"/>
      <c r="CH209" s="36">
        <f t="shared" si="1528"/>
        <v>0</v>
      </c>
      <c r="CI209" s="36"/>
      <c r="CJ209" s="36">
        <f t="shared" si="1529"/>
        <v>0</v>
      </c>
      <c r="CK209" s="36">
        <v>1</v>
      </c>
      <c r="CL209" s="36">
        <f t="shared" si="1530"/>
        <v>29070.170856999997</v>
      </c>
      <c r="CM209" s="36"/>
      <c r="CN209" s="36">
        <f t="shared" si="1530"/>
        <v>0</v>
      </c>
      <c r="CO209" s="41"/>
      <c r="CP209" s="36">
        <f t="shared" si="1531"/>
        <v>0</v>
      </c>
      <c r="CQ209" s="36"/>
      <c r="CR209" s="36">
        <f t="shared" si="1532"/>
        <v>0</v>
      </c>
      <c r="CS209" s="36"/>
      <c r="CT209" s="36">
        <f t="shared" si="1533"/>
        <v>0</v>
      </c>
      <c r="CU209" s="36"/>
      <c r="CV209" s="36">
        <f t="shared" si="1534"/>
        <v>0</v>
      </c>
      <c r="CW209" s="36"/>
      <c r="CX209" s="36">
        <f t="shared" si="1535"/>
        <v>0</v>
      </c>
      <c r="CY209" s="36">
        <v>2</v>
      </c>
      <c r="CZ209" s="36">
        <f t="shared" si="1536"/>
        <v>65448.352241999994</v>
      </c>
      <c r="DA209" s="36"/>
      <c r="DB209" s="36">
        <f t="shared" si="1537"/>
        <v>0</v>
      </c>
      <c r="DC209" s="36"/>
      <c r="DD209" s="36">
        <f t="shared" si="1538"/>
        <v>0</v>
      </c>
      <c r="DE209" s="36"/>
      <c r="DF209" s="36">
        <f t="shared" si="1539"/>
        <v>0</v>
      </c>
      <c r="DG209" s="36"/>
      <c r="DH209" s="36">
        <f t="shared" si="1540"/>
        <v>0</v>
      </c>
      <c r="DI209" s="36"/>
      <c r="DJ209" s="36">
        <f t="shared" si="1488"/>
        <v>0</v>
      </c>
      <c r="DK209" s="36"/>
      <c r="DL209" s="36">
        <f t="shared" si="1489"/>
        <v>0</v>
      </c>
      <c r="DM209" s="36"/>
      <c r="DN209" s="36">
        <f t="shared" si="1541"/>
        <v>0</v>
      </c>
      <c r="DO209" s="36">
        <f t="shared" si="1542"/>
        <v>39</v>
      </c>
      <c r="DP209" s="36">
        <f t="shared" si="1542"/>
        <v>992110.32616150007</v>
      </c>
      <c r="DQ209" s="47">
        <f t="shared" si="1026"/>
        <v>39</v>
      </c>
      <c r="DR209" s="80">
        <f t="shared" si="1543"/>
        <v>1</v>
      </c>
    </row>
    <row r="210" spans="1:122" ht="15.75" customHeight="1" x14ac:dyDescent="0.25">
      <c r="A210" s="43"/>
      <c r="B210" s="44">
        <v>175</v>
      </c>
      <c r="C210" s="31" t="s">
        <v>335</v>
      </c>
      <c r="D210" s="32">
        <f t="shared" si="1544"/>
        <v>19063</v>
      </c>
      <c r="E210" s="33">
        <v>18530</v>
      </c>
      <c r="F210" s="45">
        <v>1.29</v>
      </c>
      <c r="G210" s="35">
        <v>1</v>
      </c>
      <c r="H210" s="55">
        <v>1</v>
      </c>
      <c r="I210" s="32">
        <v>1.4</v>
      </c>
      <c r="J210" s="32">
        <v>1.68</v>
      </c>
      <c r="K210" s="32">
        <v>2.23</v>
      </c>
      <c r="L210" s="32">
        <v>2.57</v>
      </c>
      <c r="M210" s="36">
        <v>262</v>
      </c>
      <c r="N210" s="36">
        <f t="shared" si="1388"/>
        <v>9422003.93365</v>
      </c>
      <c r="O210" s="36">
        <v>0</v>
      </c>
      <c r="P210" s="36">
        <f t="shared" si="1388"/>
        <v>0</v>
      </c>
      <c r="Q210" s="36">
        <v>0</v>
      </c>
      <c r="R210" s="36">
        <f t="shared" si="1494"/>
        <v>0</v>
      </c>
      <c r="S210" s="36"/>
      <c r="T210" s="36">
        <f t="shared" si="1495"/>
        <v>0</v>
      </c>
      <c r="U210" s="36">
        <v>0</v>
      </c>
      <c r="V210" s="36">
        <f t="shared" si="1496"/>
        <v>0</v>
      </c>
      <c r="W210" s="36">
        <v>264</v>
      </c>
      <c r="X210" s="36">
        <f t="shared" si="1497"/>
        <v>9493927.6278000008</v>
      </c>
      <c r="Y210" s="36">
        <v>0</v>
      </c>
      <c r="Z210" s="36">
        <f t="shared" si="1498"/>
        <v>0</v>
      </c>
      <c r="AA210" s="36">
        <v>0</v>
      </c>
      <c r="AB210" s="36">
        <f t="shared" si="1499"/>
        <v>0</v>
      </c>
      <c r="AC210" s="36">
        <v>0</v>
      </c>
      <c r="AD210" s="36">
        <f t="shared" si="1500"/>
        <v>0</v>
      </c>
      <c r="AE210" s="36">
        <v>78</v>
      </c>
      <c r="AF210" s="36">
        <f t="shared" si="1501"/>
        <v>2805024.0718499999</v>
      </c>
      <c r="AG210" s="36">
        <v>3</v>
      </c>
      <c r="AH210" s="36">
        <f t="shared" si="1502"/>
        <v>91869.255974999993</v>
      </c>
      <c r="AI210" s="36">
        <v>95</v>
      </c>
      <c r="AJ210" s="36">
        <f t="shared" si="1503"/>
        <v>2909193.1058749999</v>
      </c>
      <c r="AK210" s="39">
        <v>0</v>
      </c>
      <c r="AL210" s="36">
        <f t="shared" si="1504"/>
        <v>0</v>
      </c>
      <c r="AM210" s="40">
        <v>609</v>
      </c>
      <c r="AN210" s="36">
        <f t="shared" si="1505"/>
        <v>25316650.543968003</v>
      </c>
      <c r="AO210" s="36">
        <v>90</v>
      </c>
      <c r="AP210" s="36">
        <f t="shared" si="1506"/>
        <v>3307293.2151000001</v>
      </c>
      <c r="AQ210" s="36">
        <v>200</v>
      </c>
      <c r="AR210" s="36">
        <f t="shared" si="1507"/>
        <v>8314170.9504000004</v>
      </c>
      <c r="AS210" s="36">
        <v>0</v>
      </c>
      <c r="AT210" s="36">
        <f t="shared" si="1508"/>
        <v>0</v>
      </c>
      <c r="AU210" s="36"/>
      <c r="AV210" s="36">
        <f t="shared" si="1509"/>
        <v>0</v>
      </c>
      <c r="AW210" s="36"/>
      <c r="AX210" s="36">
        <f t="shared" si="1510"/>
        <v>0</v>
      </c>
      <c r="AY210" s="36">
        <v>69</v>
      </c>
      <c r="AZ210" s="36">
        <f t="shared" si="1511"/>
        <v>2790105.9023250001</v>
      </c>
      <c r="BA210" s="36">
        <v>0</v>
      </c>
      <c r="BB210" s="36">
        <f t="shared" si="1512"/>
        <v>0</v>
      </c>
      <c r="BC210" s="36">
        <v>0</v>
      </c>
      <c r="BD210" s="36">
        <f t="shared" si="1513"/>
        <v>0</v>
      </c>
      <c r="BE210" s="36">
        <v>0</v>
      </c>
      <c r="BF210" s="36">
        <f t="shared" si="1514"/>
        <v>0</v>
      </c>
      <c r="BG210" s="36">
        <v>0</v>
      </c>
      <c r="BH210" s="36">
        <f t="shared" si="1515"/>
        <v>0</v>
      </c>
      <c r="BI210" s="36">
        <v>180</v>
      </c>
      <c r="BJ210" s="36">
        <f t="shared" si="1516"/>
        <v>6517027.8904499989</v>
      </c>
      <c r="BK210" s="36">
        <v>399</v>
      </c>
      <c r="BL210" s="36">
        <f t="shared" si="1517"/>
        <v>13822309.20504</v>
      </c>
      <c r="BM210" s="46">
        <v>165</v>
      </c>
      <c r="BN210" s="36">
        <f t="shared" si="1518"/>
        <v>6102023.1772499997</v>
      </c>
      <c r="BO210" s="36">
        <v>621</v>
      </c>
      <c r="BP210" s="36">
        <f t="shared" si="1519"/>
        <v>28517966.860950001</v>
      </c>
      <c r="BQ210" s="36">
        <v>477</v>
      </c>
      <c r="BR210" s="36">
        <f t="shared" si="1520"/>
        <v>14700328.563375</v>
      </c>
      <c r="BS210" s="36">
        <v>12</v>
      </c>
      <c r="BT210" s="36">
        <f t="shared" si="1521"/>
        <v>306421.94309999997</v>
      </c>
      <c r="BU210" s="36">
        <v>20</v>
      </c>
      <c r="BV210" s="36">
        <f t="shared" si="1522"/>
        <v>739639.17299999995</v>
      </c>
      <c r="BW210" s="36"/>
      <c r="BX210" s="36">
        <f t="shared" si="1523"/>
        <v>0</v>
      </c>
      <c r="BY210" s="36">
        <v>600</v>
      </c>
      <c r="BZ210" s="36">
        <f t="shared" si="1524"/>
        <v>22961325.974999998</v>
      </c>
      <c r="CA210" s="36">
        <v>25</v>
      </c>
      <c r="CB210" s="36">
        <f t="shared" si="1525"/>
        <v>924548.96625000006</v>
      </c>
      <c r="CC210" s="36">
        <v>0</v>
      </c>
      <c r="CD210" s="36">
        <f t="shared" si="1526"/>
        <v>0</v>
      </c>
      <c r="CE210" s="36">
        <v>21</v>
      </c>
      <c r="CF210" s="36">
        <f t="shared" si="1527"/>
        <v>536238.400425</v>
      </c>
      <c r="CG210" s="36">
        <v>84</v>
      </c>
      <c r="CH210" s="36">
        <f t="shared" si="1528"/>
        <v>2144953.6017</v>
      </c>
      <c r="CI210" s="36">
        <v>230</v>
      </c>
      <c r="CJ210" s="36">
        <f t="shared" si="1529"/>
        <v>7750294.1731250007</v>
      </c>
      <c r="CK210" s="36">
        <v>379</v>
      </c>
      <c r="CL210" s="36">
        <f t="shared" si="1530"/>
        <v>15618348.608456997</v>
      </c>
      <c r="CM210" s="36">
        <v>100</v>
      </c>
      <c r="CN210" s="36">
        <f t="shared" si="1530"/>
        <v>4737309.2991000004</v>
      </c>
      <c r="CO210" s="41">
        <v>107</v>
      </c>
      <c r="CP210" s="36">
        <f t="shared" si="1531"/>
        <v>4094769.7988749989</v>
      </c>
      <c r="CQ210" s="36">
        <v>56</v>
      </c>
      <c r="CR210" s="36">
        <f t="shared" si="1532"/>
        <v>2592976.2462240001</v>
      </c>
      <c r="CS210" s="36">
        <v>90</v>
      </c>
      <c r="CT210" s="36">
        <f t="shared" si="1533"/>
        <v>3623340.2171400003</v>
      </c>
      <c r="CU210" s="36">
        <v>140</v>
      </c>
      <c r="CV210" s="36">
        <f t="shared" si="1534"/>
        <v>6494490.3378599994</v>
      </c>
      <c r="CW210" s="36">
        <v>120</v>
      </c>
      <c r="CX210" s="36">
        <f t="shared" si="1535"/>
        <v>5556377.6704799999</v>
      </c>
      <c r="CY210" s="36">
        <v>166</v>
      </c>
      <c r="CZ210" s="36">
        <f t="shared" si="1536"/>
        <v>7700609.9720339999</v>
      </c>
      <c r="DA210" s="36">
        <v>269</v>
      </c>
      <c r="DB210" s="36">
        <f t="shared" si="1537"/>
        <v>10294327.812124999</v>
      </c>
      <c r="DC210" s="36">
        <v>56</v>
      </c>
      <c r="DD210" s="36">
        <f t="shared" si="1538"/>
        <v>2206727.7654800005</v>
      </c>
      <c r="DE210" s="36">
        <v>12</v>
      </c>
      <c r="DF210" s="36">
        <f t="shared" si="1539"/>
        <v>616194.01619999995</v>
      </c>
      <c r="DG210" s="36">
        <v>45</v>
      </c>
      <c r="DH210" s="36">
        <f t="shared" si="1540"/>
        <v>2241011.3103</v>
      </c>
      <c r="DI210" s="36">
        <v>15</v>
      </c>
      <c r="DJ210" s="36">
        <f t="shared" si="1488"/>
        <v>1022405.25009375</v>
      </c>
      <c r="DK210" s="36">
        <v>70</v>
      </c>
      <c r="DL210" s="36">
        <f t="shared" si="1489"/>
        <v>5157182.3260999992</v>
      </c>
      <c r="DM210" s="36"/>
      <c r="DN210" s="36">
        <f t="shared" si="1541"/>
        <v>0</v>
      </c>
      <c r="DO210" s="36">
        <f t="shared" si="1542"/>
        <v>6129</v>
      </c>
      <c r="DP210" s="36">
        <f t="shared" si="1542"/>
        <v>241429387.16707674</v>
      </c>
      <c r="DQ210" s="47">
        <f t="shared" ref="DQ210:DQ212" si="1545">ROUND(DO210*H210,0)</f>
        <v>6129</v>
      </c>
      <c r="DR210" s="80">
        <f t="shared" si="1543"/>
        <v>1</v>
      </c>
    </row>
    <row r="211" spans="1:122" ht="15.75" customHeight="1" x14ac:dyDescent="0.25">
      <c r="A211" s="43"/>
      <c r="B211" s="44">
        <v>176</v>
      </c>
      <c r="C211" s="31" t="s">
        <v>336</v>
      </c>
      <c r="D211" s="32">
        <f t="shared" si="1544"/>
        <v>19063</v>
      </c>
      <c r="E211" s="33">
        <v>18530</v>
      </c>
      <c r="F211" s="45">
        <v>1.1100000000000001</v>
      </c>
      <c r="G211" s="35">
        <v>1</v>
      </c>
      <c r="H211" s="55">
        <v>1</v>
      </c>
      <c r="I211" s="32">
        <v>1.4</v>
      </c>
      <c r="J211" s="32">
        <v>1.68</v>
      </c>
      <c r="K211" s="32">
        <v>2.23</v>
      </c>
      <c r="L211" s="32">
        <v>2.57</v>
      </c>
      <c r="M211" s="36">
        <v>370</v>
      </c>
      <c r="N211" s="36">
        <f t="shared" si="1388"/>
        <v>11449248.52225</v>
      </c>
      <c r="O211" s="36">
        <v>0</v>
      </c>
      <c r="P211" s="36">
        <f t="shared" si="1388"/>
        <v>0</v>
      </c>
      <c r="Q211" s="36">
        <v>0</v>
      </c>
      <c r="R211" s="36">
        <f t="shared" si="1494"/>
        <v>0</v>
      </c>
      <c r="S211" s="36"/>
      <c r="T211" s="36">
        <f t="shared" si="1495"/>
        <v>0</v>
      </c>
      <c r="U211" s="36">
        <v>0</v>
      </c>
      <c r="V211" s="36">
        <f t="shared" si="1496"/>
        <v>0</v>
      </c>
      <c r="W211" s="36">
        <v>18</v>
      </c>
      <c r="X211" s="36">
        <f t="shared" si="1497"/>
        <v>556990.46864999994</v>
      </c>
      <c r="Y211" s="36">
        <v>0</v>
      </c>
      <c r="Z211" s="36">
        <f t="shared" si="1498"/>
        <v>0</v>
      </c>
      <c r="AA211" s="36">
        <v>0</v>
      </c>
      <c r="AB211" s="36">
        <f t="shared" si="1499"/>
        <v>0</v>
      </c>
      <c r="AC211" s="36">
        <v>0</v>
      </c>
      <c r="AD211" s="36">
        <f t="shared" si="1500"/>
        <v>0</v>
      </c>
      <c r="AE211" s="36">
        <v>0</v>
      </c>
      <c r="AF211" s="36">
        <f t="shared" si="1501"/>
        <v>0</v>
      </c>
      <c r="AG211" s="36">
        <v>2</v>
      </c>
      <c r="AH211" s="36">
        <f t="shared" si="1502"/>
        <v>52700.193350000001</v>
      </c>
      <c r="AI211" s="36"/>
      <c r="AJ211" s="36">
        <f t="shared" si="1503"/>
        <v>0</v>
      </c>
      <c r="AK211" s="39">
        <v>0</v>
      </c>
      <c r="AL211" s="36">
        <f t="shared" si="1504"/>
        <v>0</v>
      </c>
      <c r="AM211" s="40">
        <v>23</v>
      </c>
      <c r="AN211" s="36">
        <f t="shared" si="1505"/>
        <v>822716.21846400003</v>
      </c>
      <c r="AO211" s="36"/>
      <c r="AP211" s="36">
        <f t="shared" si="1506"/>
        <v>0</v>
      </c>
      <c r="AQ211" s="36">
        <v>27</v>
      </c>
      <c r="AR211" s="36">
        <f t="shared" si="1507"/>
        <v>965797.29993600002</v>
      </c>
      <c r="AS211" s="36">
        <v>0</v>
      </c>
      <c r="AT211" s="36">
        <f t="shared" si="1508"/>
        <v>0</v>
      </c>
      <c r="AU211" s="36"/>
      <c r="AV211" s="36">
        <f t="shared" si="1509"/>
        <v>0</v>
      </c>
      <c r="AW211" s="36"/>
      <c r="AX211" s="36">
        <f t="shared" si="1510"/>
        <v>0</v>
      </c>
      <c r="AY211" s="36">
        <v>10</v>
      </c>
      <c r="AZ211" s="36">
        <f t="shared" si="1511"/>
        <v>347940.40575000003</v>
      </c>
      <c r="BA211" s="36">
        <v>0</v>
      </c>
      <c r="BB211" s="36">
        <f t="shared" si="1512"/>
        <v>0</v>
      </c>
      <c r="BC211" s="36">
        <v>0</v>
      </c>
      <c r="BD211" s="36">
        <f t="shared" si="1513"/>
        <v>0</v>
      </c>
      <c r="BE211" s="36">
        <v>0</v>
      </c>
      <c r="BF211" s="36">
        <f t="shared" si="1514"/>
        <v>0</v>
      </c>
      <c r="BG211" s="36">
        <v>0</v>
      </c>
      <c r="BH211" s="36">
        <f t="shared" si="1515"/>
        <v>0</v>
      </c>
      <c r="BI211" s="36">
        <v>135</v>
      </c>
      <c r="BJ211" s="36">
        <f t="shared" si="1516"/>
        <v>4205756.3711625002</v>
      </c>
      <c r="BK211" s="36">
        <v>54</v>
      </c>
      <c r="BL211" s="36">
        <f t="shared" si="1517"/>
        <v>1609662.1665600003</v>
      </c>
      <c r="BM211" s="46">
        <v>25</v>
      </c>
      <c r="BN211" s="36">
        <f t="shared" si="1518"/>
        <v>795542.13375000015</v>
      </c>
      <c r="BO211" s="36">
        <v>0</v>
      </c>
      <c r="BP211" s="36">
        <f t="shared" si="1519"/>
        <v>0</v>
      </c>
      <c r="BQ211" s="36"/>
      <c r="BR211" s="36">
        <f t="shared" si="1520"/>
        <v>0</v>
      </c>
      <c r="BS211" s="36">
        <v>6</v>
      </c>
      <c r="BT211" s="36">
        <f t="shared" si="1521"/>
        <v>131832.69645000002</v>
      </c>
      <c r="BU211" s="36">
        <v>4</v>
      </c>
      <c r="BV211" s="36">
        <f t="shared" si="1522"/>
        <v>127286.74140000001</v>
      </c>
      <c r="BW211" s="36"/>
      <c r="BX211" s="36">
        <f t="shared" si="1523"/>
        <v>0</v>
      </c>
      <c r="BY211" s="36"/>
      <c r="BZ211" s="36">
        <f t="shared" si="1524"/>
        <v>0</v>
      </c>
      <c r="CA211" s="36">
        <v>5</v>
      </c>
      <c r="CB211" s="36">
        <f t="shared" si="1525"/>
        <v>159108.42675000004</v>
      </c>
      <c r="CC211" s="36">
        <v>0</v>
      </c>
      <c r="CD211" s="36">
        <f t="shared" si="1526"/>
        <v>0</v>
      </c>
      <c r="CE211" s="36">
        <v>3</v>
      </c>
      <c r="CF211" s="36">
        <f t="shared" si="1527"/>
        <v>65916.348225000009</v>
      </c>
      <c r="CG211" s="36">
        <v>20</v>
      </c>
      <c r="CH211" s="36">
        <f t="shared" si="1528"/>
        <v>439442.32150000008</v>
      </c>
      <c r="CI211" s="36">
        <v>14</v>
      </c>
      <c r="CJ211" s="36">
        <f t="shared" si="1529"/>
        <v>405930.473375</v>
      </c>
      <c r="CK211" s="36">
        <v>45</v>
      </c>
      <c r="CL211" s="36">
        <f t="shared" si="1530"/>
        <v>1595664.8728649998</v>
      </c>
      <c r="CM211" s="36">
        <v>24</v>
      </c>
      <c r="CN211" s="36">
        <f t="shared" si="1530"/>
        <v>978309.45525600004</v>
      </c>
      <c r="CO211" s="41">
        <v>12</v>
      </c>
      <c r="CP211" s="36">
        <f t="shared" si="1531"/>
        <v>395148.40049999999</v>
      </c>
      <c r="CQ211" s="36">
        <v>8</v>
      </c>
      <c r="CR211" s="36">
        <f t="shared" si="1532"/>
        <v>318737.94388799998</v>
      </c>
      <c r="CS211" s="36">
        <v>30</v>
      </c>
      <c r="CT211" s="36">
        <f t="shared" si="1533"/>
        <v>1039252.6204200001</v>
      </c>
      <c r="CU211" s="36">
        <v>12</v>
      </c>
      <c r="CV211" s="36">
        <f t="shared" si="1534"/>
        <v>478995.63289200002</v>
      </c>
      <c r="CW211" s="36">
        <v>7</v>
      </c>
      <c r="CX211" s="36">
        <f t="shared" si="1535"/>
        <v>278895.70090200001</v>
      </c>
      <c r="CY211" s="36">
        <v>10</v>
      </c>
      <c r="CZ211" s="36">
        <f t="shared" si="1536"/>
        <v>399163.02741000004</v>
      </c>
      <c r="DA211" s="36">
        <v>28</v>
      </c>
      <c r="DB211" s="36">
        <f t="shared" si="1537"/>
        <v>922012.93449999997</v>
      </c>
      <c r="DC211" s="36">
        <v>15</v>
      </c>
      <c r="DD211" s="36">
        <f t="shared" si="1538"/>
        <v>508610.42767500004</v>
      </c>
      <c r="DE211" s="36">
        <v>12</v>
      </c>
      <c r="DF211" s="36">
        <f t="shared" si="1539"/>
        <v>530213.45580000011</v>
      </c>
      <c r="DG211" s="36">
        <v>27</v>
      </c>
      <c r="DH211" s="36">
        <f t="shared" si="1540"/>
        <v>1156987.23462</v>
      </c>
      <c r="DI211" s="36">
        <v>10</v>
      </c>
      <c r="DJ211" s="36">
        <f t="shared" si="1488"/>
        <v>586496.03493750014</v>
      </c>
      <c r="DK211" s="36"/>
      <c r="DL211" s="36">
        <f t="shared" si="1489"/>
        <v>0</v>
      </c>
      <c r="DM211" s="36"/>
      <c r="DN211" s="36">
        <f t="shared" si="1541"/>
        <v>0</v>
      </c>
      <c r="DO211" s="36">
        <f t="shared" si="1542"/>
        <v>956</v>
      </c>
      <c r="DP211" s="36">
        <f t="shared" si="1542"/>
        <v>31324358.529238012</v>
      </c>
      <c r="DQ211" s="47">
        <f t="shared" si="1545"/>
        <v>956</v>
      </c>
      <c r="DR211" s="80">
        <f t="shared" si="1543"/>
        <v>1</v>
      </c>
    </row>
    <row r="212" spans="1:122" ht="15.75" customHeight="1" x14ac:dyDescent="0.25">
      <c r="A212" s="43"/>
      <c r="B212" s="44">
        <v>177</v>
      </c>
      <c r="C212" s="31" t="s">
        <v>337</v>
      </c>
      <c r="D212" s="32">
        <f t="shared" si="1544"/>
        <v>19063</v>
      </c>
      <c r="E212" s="33">
        <v>18530</v>
      </c>
      <c r="F212" s="45">
        <v>1.25</v>
      </c>
      <c r="G212" s="35">
        <v>1</v>
      </c>
      <c r="H212" s="55">
        <v>1</v>
      </c>
      <c r="I212" s="32">
        <v>1.4</v>
      </c>
      <c r="J212" s="32">
        <v>1.68</v>
      </c>
      <c r="K212" s="32">
        <v>2.23</v>
      </c>
      <c r="L212" s="32">
        <v>2.57</v>
      </c>
      <c r="M212" s="36">
        <v>2</v>
      </c>
      <c r="N212" s="36">
        <f t="shared" si="1388"/>
        <v>69693.502083333326</v>
      </c>
      <c r="O212" s="36">
        <v>0</v>
      </c>
      <c r="P212" s="36">
        <f t="shared" si="1388"/>
        <v>0</v>
      </c>
      <c r="Q212" s="36"/>
      <c r="R212" s="36">
        <f t="shared" si="1494"/>
        <v>0</v>
      </c>
      <c r="S212" s="36"/>
      <c r="T212" s="36">
        <f t="shared" si="1495"/>
        <v>0</v>
      </c>
      <c r="U212" s="36"/>
      <c r="V212" s="36">
        <f t="shared" si="1496"/>
        <v>0</v>
      </c>
      <c r="W212" s="36">
        <v>0</v>
      </c>
      <c r="X212" s="36">
        <f t="shared" si="1497"/>
        <v>0</v>
      </c>
      <c r="Y212" s="36"/>
      <c r="Z212" s="36">
        <f t="shared" si="1498"/>
        <v>0</v>
      </c>
      <c r="AA212" s="36"/>
      <c r="AB212" s="36">
        <f t="shared" si="1499"/>
        <v>0</v>
      </c>
      <c r="AC212" s="36">
        <v>0</v>
      </c>
      <c r="AD212" s="36">
        <f t="shared" si="1500"/>
        <v>0</v>
      </c>
      <c r="AE212" s="36">
        <v>28</v>
      </c>
      <c r="AF212" s="36">
        <f t="shared" si="1501"/>
        <v>975709.02916666679</v>
      </c>
      <c r="AG212" s="36"/>
      <c r="AH212" s="36">
        <f t="shared" si="1502"/>
        <v>0</v>
      </c>
      <c r="AI212" s="36">
        <v>101</v>
      </c>
      <c r="AJ212" s="36">
        <f t="shared" si="1503"/>
        <v>2997026.7614583327</v>
      </c>
      <c r="AK212" s="39">
        <v>0</v>
      </c>
      <c r="AL212" s="36">
        <f t="shared" si="1504"/>
        <v>0</v>
      </c>
      <c r="AM212" s="40">
        <v>109</v>
      </c>
      <c r="AN212" s="36">
        <f t="shared" si="1505"/>
        <v>4390720.1239999998</v>
      </c>
      <c r="AO212" s="36"/>
      <c r="AP212" s="36">
        <f t="shared" si="1506"/>
        <v>0</v>
      </c>
      <c r="AQ212" s="36"/>
      <c r="AR212" s="36">
        <f t="shared" si="1507"/>
        <v>0</v>
      </c>
      <c r="AS212" s="36"/>
      <c r="AT212" s="36">
        <f t="shared" si="1508"/>
        <v>0</v>
      </c>
      <c r="AU212" s="36"/>
      <c r="AV212" s="36">
        <f t="shared" si="1509"/>
        <v>0</v>
      </c>
      <c r="AW212" s="36"/>
      <c r="AX212" s="36">
        <f t="shared" si="1510"/>
        <v>0</v>
      </c>
      <c r="AY212" s="36">
        <v>2</v>
      </c>
      <c r="AZ212" s="36">
        <f t="shared" si="1511"/>
        <v>78364.956249999988</v>
      </c>
      <c r="BA212" s="36"/>
      <c r="BB212" s="36">
        <f t="shared" si="1512"/>
        <v>0</v>
      </c>
      <c r="BC212" s="36"/>
      <c r="BD212" s="36">
        <f t="shared" si="1513"/>
        <v>0</v>
      </c>
      <c r="BE212" s="36"/>
      <c r="BF212" s="36">
        <f t="shared" si="1514"/>
        <v>0</v>
      </c>
      <c r="BG212" s="36"/>
      <c r="BH212" s="36">
        <f t="shared" si="1515"/>
        <v>0</v>
      </c>
      <c r="BI212" s="36">
        <v>0</v>
      </c>
      <c r="BJ212" s="36">
        <f t="shared" si="1516"/>
        <v>0</v>
      </c>
      <c r="BK212" s="36"/>
      <c r="BL212" s="36">
        <f t="shared" si="1517"/>
        <v>0</v>
      </c>
      <c r="BM212" s="46"/>
      <c r="BN212" s="36">
        <f t="shared" si="1518"/>
        <v>0</v>
      </c>
      <c r="BO212" s="36">
        <v>30</v>
      </c>
      <c r="BP212" s="36">
        <f t="shared" si="1519"/>
        <v>1334960.8125</v>
      </c>
      <c r="BQ212" s="36">
        <v>152</v>
      </c>
      <c r="BR212" s="36">
        <f t="shared" si="1520"/>
        <v>4539129.291666666</v>
      </c>
      <c r="BS212" s="36"/>
      <c r="BT212" s="36">
        <f t="shared" si="1521"/>
        <v>0</v>
      </c>
      <c r="BU212" s="36"/>
      <c r="BV212" s="36">
        <f t="shared" si="1522"/>
        <v>0</v>
      </c>
      <c r="BW212" s="36"/>
      <c r="BX212" s="36">
        <f t="shared" si="1523"/>
        <v>0</v>
      </c>
      <c r="BY212" s="36">
        <v>171</v>
      </c>
      <c r="BZ212" s="36">
        <f t="shared" si="1524"/>
        <v>6341063.859375</v>
      </c>
      <c r="CA212" s="36"/>
      <c r="CB212" s="36">
        <f t="shared" si="1525"/>
        <v>0</v>
      </c>
      <c r="CC212" s="36"/>
      <c r="CD212" s="36">
        <f t="shared" si="1526"/>
        <v>0</v>
      </c>
      <c r="CE212" s="36"/>
      <c r="CF212" s="36">
        <f t="shared" si="1527"/>
        <v>0</v>
      </c>
      <c r="CG212" s="36"/>
      <c r="CH212" s="36">
        <f t="shared" si="1528"/>
        <v>0</v>
      </c>
      <c r="CI212" s="36">
        <v>3</v>
      </c>
      <c r="CJ212" s="36">
        <f t="shared" si="1529"/>
        <v>97956.1953125</v>
      </c>
      <c r="CK212" s="36">
        <v>27</v>
      </c>
      <c r="CL212" s="36">
        <f t="shared" si="1530"/>
        <v>1078151.9411249999</v>
      </c>
      <c r="CM212" s="36">
        <v>15</v>
      </c>
      <c r="CN212" s="36">
        <f t="shared" si="1530"/>
        <v>688562.39812500007</v>
      </c>
      <c r="CO212" s="41">
        <v>7</v>
      </c>
      <c r="CP212" s="36">
        <f t="shared" si="1531"/>
        <v>259575.71354166669</v>
      </c>
      <c r="CQ212" s="36">
        <v>12</v>
      </c>
      <c r="CR212" s="36">
        <f t="shared" si="1532"/>
        <v>538408.68900000001</v>
      </c>
      <c r="CS212" s="36"/>
      <c r="CT212" s="36">
        <f t="shared" si="1533"/>
        <v>0</v>
      </c>
      <c r="CU212" s="36">
        <v>5</v>
      </c>
      <c r="CV212" s="36">
        <f t="shared" si="1534"/>
        <v>224753.956875</v>
      </c>
      <c r="CW212" s="36">
        <v>1</v>
      </c>
      <c r="CX212" s="36">
        <f t="shared" si="1535"/>
        <v>44867.390749999991</v>
      </c>
      <c r="CY212" s="36">
        <v>4</v>
      </c>
      <c r="CZ212" s="36">
        <f t="shared" si="1536"/>
        <v>179803.16549999994</v>
      </c>
      <c r="DA212" s="36">
        <v>12</v>
      </c>
      <c r="DB212" s="36">
        <f t="shared" si="1537"/>
        <v>444986.93749999994</v>
      </c>
      <c r="DC212" s="36">
        <v>4</v>
      </c>
      <c r="DD212" s="36">
        <f t="shared" si="1538"/>
        <v>152735.86416666664</v>
      </c>
      <c r="DE212" s="36">
        <v>3</v>
      </c>
      <c r="DF212" s="36">
        <f t="shared" si="1539"/>
        <v>149271.80625000002</v>
      </c>
      <c r="DG212" s="36">
        <v>7</v>
      </c>
      <c r="DH212" s="36">
        <f t="shared" si="1540"/>
        <v>337792.40249999997</v>
      </c>
      <c r="DI212" s="36"/>
      <c r="DJ212" s="36">
        <f t="shared" si="1488"/>
        <v>0</v>
      </c>
      <c r="DK212" s="36">
        <v>2</v>
      </c>
      <c r="DL212" s="36">
        <f t="shared" si="1489"/>
        <v>142779.13416666663</v>
      </c>
      <c r="DM212" s="36"/>
      <c r="DN212" s="36">
        <f t="shared" si="1541"/>
        <v>0</v>
      </c>
      <c r="DO212" s="36">
        <f t="shared" si="1542"/>
        <v>697</v>
      </c>
      <c r="DP212" s="36">
        <f t="shared" si="1542"/>
        <v>25066313.93131249</v>
      </c>
      <c r="DQ212" s="47">
        <f t="shared" si="1545"/>
        <v>697</v>
      </c>
      <c r="DR212" s="80">
        <f t="shared" si="1543"/>
        <v>1</v>
      </c>
    </row>
    <row r="213" spans="1:122" ht="15.75" customHeight="1" x14ac:dyDescent="0.25">
      <c r="A213" s="43">
        <v>24</v>
      </c>
      <c r="B213" s="71"/>
      <c r="C213" s="67" t="s">
        <v>338</v>
      </c>
      <c r="D213" s="32">
        <f t="shared" si="1544"/>
        <v>19063</v>
      </c>
      <c r="E213" s="33">
        <v>18530</v>
      </c>
      <c r="F213" s="72">
        <v>1.44</v>
      </c>
      <c r="G213" s="35">
        <v>1</v>
      </c>
      <c r="H213" s="55">
        <v>1</v>
      </c>
      <c r="I213" s="32">
        <v>1.4</v>
      </c>
      <c r="J213" s="32">
        <v>1.68</v>
      </c>
      <c r="K213" s="32">
        <v>2.23</v>
      </c>
      <c r="L213" s="32">
        <v>2.57</v>
      </c>
      <c r="M213" s="51">
        <f t="shared" ref="M213:BX213" si="1546">SUM(M214:M217)</f>
        <v>821</v>
      </c>
      <c r="N213" s="51">
        <f t="shared" si="1546"/>
        <v>36919310.226516664</v>
      </c>
      <c r="O213" s="51">
        <f t="shared" si="1546"/>
        <v>9</v>
      </c>
      <c r="P213" s="51">
        <f t="shared" si="1546"/>
        <v>419204.34517500002</v>
      </c>
      <c r="Q213" s="51">
        <f t="shared" si="1546"/>
        <v>0</v>
      </c>
      <c r="R213" s="51">
        <f t="shared" si="1546"/>
        <v>0</v>
      </c>
      <c r="S213" s="51">
        <f t="shared" si="1546"/>
        <v>0</v>
      </c>
      <c r="T213" s="51">
        <f t="shared" si="1546"/>
        <v>0</v>
      </c>
      <c r="U213" s="51">
        <f t="shared" si="1546"/>
        <v>0</v>
      </c>
      <c r="V213" s="51">
        <f t="shared" si="1546"/>
        <v>0</v>
      </c>
      <c r="W213" s="51">
        <f t="shared" si="1546"/>
        <v>9</v>
      </c>
      <c r="X213" s="51">
        <f t="shared" si="1546"/>
        <v>418997.33452499995</v>
      </c>
      <c r="Y213" s="51">
        <f t="shared" si="1546"/>
        <v>5</v>
      </c>
      <c r="Z213" s="51">
        <f t="shared" si="1546"/>
        <v>231783.34345833331</v>
      </c>
      <c r="AA213" s="51">
        <f t="shared" si="1546"/>
        <v>0</v>
      </c>
      <c r="AB213" s="51">
        <f t="shared" si="1546"/>
        <v>0</v>
      </c>
      <c r="AC213" s="51">
        <f t="shared" si="1546"/>
        <v>0</v>
      </c>
      <c r="AD213" s="51">
        <f t="shared" si="1546"/>
        <v>0</v>
      </c>
      <c r="AE213" s="51">
        <f t="shared" si="1546"/>
        <v>52</v>
      </c>
      <c r="AF213" s="51">
        <f t="shared" si="1546"/>
        <v>2422529.5735666668</v>
      </c>
      <c r="AG213" s="51">
        <f t="shared" si="1546"/>
        <v>6</v>
      </c>
      <c r="AH213" s="51">
        <f t="shared" si="1546"/>
        <v>237863.03485</v>
      </c>
      <c r="AI213" s="51">
        <f t="shared" si="1546"/>
        <v>0</v>
      </c>
      <c r="AJ213" s="51">
        <f t="shared" si="1546"/>
        <v>0</v>
      </c>
      <c r="AK213" s="51">
        <f t="shared" si="1546"/>
        <v>0</v>
      </c>
      <c r="AL213" s="51">
        <f t="shared" si="1546"/>
        <v>0</v>
      </c>
      <c r="AM213" s="51">
        <f t="shared" si="1546"/>
        <v>21</v>
      </c>
      <c r="AN213" s="51">
        <f t="shared" si="1546"/>
        <v>1130812.9565711999</v>
      </c>
      <c r="AO213" s="51">
        <f t="shared" si="1546"/>
        <v>3</v>
      </c>
      <c r="AP213" s="51">
        <f t="shared" si="1546"/>
        <v>142717.82090999998</v>
      </c>
      <c r="AQ213" s="51">
        <f t="shared" si="1546"/>
        <v>30</v>
      </c>
      <c r="AR213" s="51">
        <f t="shared" si="1546"/>
        <v>1099110.4079983998</v>
      </c>
      <c r="AS213" s="51">
        <f t="shared" si="1546"/>
        <v>0</v>
      </c>
      <c r="AT213" s="51">
        <f t="shared" si="1546"/>
        <v>0</v>
      </c>
      <c r="AU213" s="51">
        <f t="shared" si="1546"/>
        <v>0</v>
      </c>
      <c r="AV213" s="51">
        <f t="shared" si="1546"/>
        <v>0</v>
      </c>
      <c r="AW213" s="51">
        <f t="shared" si="1546"/>
        <v>0</v>
      </c>
      <c r="AX213" s="51">
        <f t="shared" si="1546"/>
        <v>0</v>
      </c>
      <c r="AY213" s="51">
        <f t="shared" si="1546"/>
        <v>0</v>
      </c>
      <c r="AZ213" s="51">
        <f t="shared" si="1546"/>
        <v>0</v>
      </c>
      <c r="BA213" s="51">
        <f t="shared" si="1546"/>
        <v>0</v>
      </c>
      <c r="BB213" s="51">
        <f t="shared" si="1546"/>
        <v>0</v>
      </c>
      <c r="BC213" s="51">
        <f t="shared" si="1546"/>
        <v>0</v>
      </c>
      <c r="BD213" s="51">
        <f t="shared" si="1546"/>
        <v>0</v>
      </c>
      <c r="BE213" s="51">
        <f t="shared" si="1546"/>
        <v>0</v>
      </c>
      <c r="BF213" s="51">
        <f t="shared" si="1546"/>
        <v>0</v>
      </c>
      <c r="BG213" s="51">
        <f t="shared" si="1546"/>
        <v>0</v>
      </c>
      <c r="BH213" s="51">
        <f t="shared" si="1546"/>
        <v>0</v>
      </c>
      <c r="BI213" s="51">
        <f t="shared" si="1546"/>
        <v>18</v>
      </c>
      <c r="BJ213" s="51">
        <f t="shared" si="1546"/>
        <v>709331.23087750003</v>
      </c>
      <c r="BK213" s="51">
        <f t="shared" si="1546"/>
        <v>0</v>
      </c>
      <c r="BL213" s="51">
        <f t="shared" si="1546"/>
        <v>0</v>
      </c>
      <c r="BM213" s="51">
        <f t="shared" si="1546"/>
        <v>337</v>
      </c>
      <c r="BN213" s="51">
        <f t="shared" si="1546"/>
        <v>15985712.322215999</v>
      </c>
      <c r="BO213" s="51">
        <f t="shared" si="1546"/>
        <v>32</v>
      </c>
      <c r="BP213" s="51">
        <f t="shared" si="1546"/>
        <v>1902408.1551999995</v>
      </c>
      <c r="BQ213" s="51">
        <f t="shared" si="1546"/>
        <v>9</v>
      </c>
      <c r="BR213" s="51">
        <f t="shared" si="1546"/>
        <v>359069.01712500001</v>
      </c>
      <c r="BS213" s="51">
        <f t="shared" si="1546"/>
        <v>5</v>
      </c>
      <c r="BT213" s="51">
        <f t="shared" si="1546"/>
        <v>165285.73804166666</v>
      </c>
      <c r="BU213" s="51">
        <f t="shared" si="1546"/>
        <v>0</v>
      </c>
      <c r="BV213" s="51">
        <f t="shared" si="1546"/>
        <v>0</v>
      </c>
      <c r="BW213" s="51">
        <f t="shared" si="1546"/>
        <v>0</v>
      </c>
      <c r="BX213" s="51">
        <f t="shared" si="1546"/>
        <v>0</v>
      </c>
      <c r="BY213" s="51">
        <f t="shared" ref="BY213:DQ213" si="1547">SUM(BY214:BY217)</f>
        <v>0</v>
      </c>
      <c r="BZ213" s="51">
        <f t="shared" si="1547"/>
        <v>0</v>
      </c>
      <c r="CA213" s="51">
        <f t="shared" si="1547"/>
        <v>6</v>
      </c>
      <c r="CB213" s="51">
        <f t="shared" si="1547"/>
        <v>287679.29517599999</v>
      </c>
      <c r="CC213" s="51">
        <f t="shared" si="1547"/>
        <v>0</v>
      </c>
      <c r="CD213" s="51">
        <f t="shared" si="1547"/>
        <v>0</v>
      </c>
      <c r="CE213" s="51">
        <f t="shared" si="1547"/>
        <v>6</v>
      </c>
      <c r="CF213" s="51">
        <f t="shared" si="1547"/>
        <v>198342.88564999998</v>
      </c>
      <c r="CG213" s="51">
        <f t="shared" si="1547"/>
        <v>12</v>
      </c>
      <c r="CH213" s="51">
        <f t="shared" si="1547"/>
        <v>396685.77129999996</v>
      </c>
      <c r="CI213" s="51">
        <f t="shared" si="1547"/>
        <v>20</v>
      </c>
      <c r="CJ213" s="51">
        <f t="shared" si="1547"/>
        <v>872463.17958333332</v>
      </c>
      <c r="CK213" s="51">
        <f t="shared" si="1547"/>
        <v>23</v>
      </c>
      <c r="CL213" s="51">
        <f t="shared" si="1547"/>
        <v>1074252.8982891999</v>
      </c>
      <c r="CM213" s="51">
        <f t="shared" si="1547"/>
        <v>14</v>
      </c>
      <c r="CN213" s="51">
        <f t="shared" si="1547"/>
        <v>829212.74398199981</v>
      </c>
      <c r="CO213" s="59">
        <f t="shared" si="1547"/>
        <v>1</v>
      </c>
      <c r="CP213" s="51">
        <f t="shared" si="1547"/>
        <v>49541.879041666645</v>
      </c>
      <c r="CQ213" s="51">
        <f t="shared" si="1547"/>
        <v>10</v>
      </c>
      <c r="CR213" s="51">
        <f t="shared" si="1547"/>
        <v>513898.67684119998</v>
      </c>
      <c r="CS213" s="51">
        <f t="shared" si="1547"/>
        <v>6</v>
      </c>
      <c r="CT213" s="51">
        <f t="shared" si="1547"/>
        <v>287745.01982800005</v>
      </c>
      <c r="CU213" s="51">
        <f t="shared" si="1547"/>
        <v>9</v>
      </c>
      <c r="CV213" s="51">
        <f t="shared" si="1547"/>
        <v>367877.27661299997</v>
      </c>
      <c r="CW213" s="51">
        <f t="shared" si="1547"/>
        <v>12</v>
      </c>
      <c r="CX213" s="51">
        <f t="shared" si="1547"/>
        <v>633373.86048439995</v>
      </c>
      <c r="CY213" s="51">
        <f t="shared" si="1547"/>
        <v>20</v>
      </c>
      <c r="CZ213" s="51">
        <f t="shared" si="1547"/>
        <v>1115417.3705261999</v>
      </c>
      <c r="DA213" s="51">
        <f t="shared" si="1547"/>
        <v>12</v>
      </c>
      <c r="DB213" s="51">
        <f t="shared" si="1547"/>
        <v>594721.96794499981</v>
      </c>
      <c r="DC213" s="51">
        <f t="shared" si="1547"/>
        <v>5</v>
      </c>
      <c r="DD213" s="51">
        <f t="shared" si="1547"/>
        <v>255068.89315833332</v>
      </c>
      <c r="DE213" s="51">
        <f t="shared" si="1547"/>
        <v>2</v>
      </c>
      <c r="DF213" s="51">
        <f t="shared" si="1547"/>
        <v>69262.118099999992</v>
      </c>
      <c r="DG213" s="51">
        <f t="shared" si="1547"/>
        <v>27</v>
      </c>
      <c r="DH213" s="51">
        <f t="shared" si="1547"/>
        <v>1741795.5617999996</v>
      </c>
      <c r="DI213" s="51">
        <f t="shared" si="1547"/>
        <v>5</v>
      </c>
      <c r="DJ213" s="51">
        <f t="shared" si="1547"/>
        <v>356652.99421874998</v>
      </c>
      <c r="DK213" s="51">
        <f t="shared" si="1547"/>
        <v>10</v>
      </c>
      <c r="DL213" s="51">
        <f t="shared" si="1547"/>
        <v>953764.61623333325</v>
      </c>
      <c r="DM213" s="51">
        <f t="shared" si="1547"/>
        <v>0</v>
      </c>
      <c r="DN213" s="51">
        <f t="shared" si="1547"/>
        <v>0</v>
      </c>
      <c r="DO213" s="51">
        <f t="shared" si="1547"/>
        <v>1557</v>
      </c>
      <c r="DP213" s="51">
        <f t="shared" si="1547"/>
        <v>72741892.515801832</v>
      </c>
      <c r="DQ213" s="51">
        <f t="shared" si="1547"/>
        <v>1532</v>
      </c>
      <c r="DR213" s="70">
        <f t="shared" ref="DR213" si="1548">SUM(DQ213/DO213)</f>
        <v>0.98394348105330764</v>
      </c>
    </row>
    <row r="214" spans="1:122" ht="30.75" customHeight="1" x14ac:dyDescent="0.25">
      <c r="A214" s="43"/>
      <c r="B214" s="44">
        <v>178</v>
      </c>
      <c r="C214" s="31" t="s">
        <v>339</v>
      </c>
      <c r="D214" s="32">
        <f t="shared" si="1544"/>
        <v>19063</v>
      </c>
      <c r="E214" s="33">
        <v>18530</v>
      </c>
      <c r="F214" s="45">
        <v>1.78</v>
      </c>
      <c r="G214" s="35">
        <v>1</v>
      </c>
      <c r="H214" s="73">
        <v>0.9</v>
      </c>
      <c r="I214" s="32">
        <v>1.4</v>
      </c>
      <c r="J214" s="32">
        <v>1.68</v>
      </c>
      <c r="K214" s="32">
        <v>2.23</v>
      </c>
      <c r="L214" s="32">
        <v>2.57</v>
      </c>
      <c r="M214" s="36">
        <v>155</v>
      </c>
      <c r="N214" s="36">
        <f t="shared" si="1388"/>
        <v>7232108.5310833324</v>
      </c>
      <c r="O214" s="36">
        <v>2</v>
      </c>
      <c r="P214" s="36">
        <f t="shared" si="1388"/>
        <v>93317.529433333344</v>
      </c>
      <c r="Q214" s="36">
        <v>0</v>
      </c>
      <c r="R214" s="36">
        <f t="shared" ref="R214:R217" si="1549">(Q214/12*5*$D214*$F214*$G214*$I214*R$11)+(Q214/12*7*$E214*$F214*$H214*$I214*R$12)</f>
        <v>0</v>
      </c>
      <c r="S214" s="36"/>
      <c r="T214" s="36">
        <f t="shared" ref="T214:T217" si="1550">(S214/12*5*$D214*$F214*$G214*$I214*T$11)+(S214/12*7*$E214*$F214*$H214*$I214*T$12)</f>
        <v>0</v>
      </c>
      <c r="U214" s="36">
        <v>0</v>
      </c>
      <c r="V214" s="36">
        <f t="shared" ref="V214:V217" si="1551">(U214/12*5*$D214*$F214*$G214*$I214*V$11)+(U214/12*7*$E214*$F214*$H214*$I214*V$12)</f>
        <v>0</v>
      </c>
      <c r="W214" s="36">
        <v>0</v>
      </c>
      <c r="X214" s="36">
        <f t="shared" ref="X214:X217" si="1552">(W214/12*5*$D214*$F214*$G214*$I214*X$11)+(W214/12*7*$E214*$F214*$H214*$I214*X$12)</f>
        <v>0</v>
      </c>
      <c r="Y214" s="36">
        <v>0</v>
      </c>
      <c r="Z214" s="36">
        <f t="shared" ref="Z214:Z217" si="1553">(Y214/12*5*$D214*$F214*$G214*$I214*Z$11)+(Y214/12*7*$E214*$F214*$H214*$I214*Z$12)</f>
        <v>0</v>
      </c>
      <c r="AA214" s="36">
        <v>0</v>
      </c>
      <c r="AB214" s="36">
        <f t="shared" ref="AB214:AB217" si="1554">(AA214/12*5*$D214*$F214*$G214*$I214*AB$11)+(AA214/12*7*$E214*$F214*$H214*$I214*AB$12)</f>
        <v>0</v>
      </c>
      <c r="AC214" s="36">
        <v>0</v>
      </c>
      <c r="AD214" s="36">
        <f t="shared" ref="AD214:AD217" si="1555">(AC214/12*5*$D214*$F214*$G214*$I214*AD$11)+(AC214/12*7*$E214*$F214*$H214*$I214*AD$12)</f>
        <v>0</v>
      </c>
      <c r="AE214" s="36">
        <v>16</v>
      </c>
      <c r="AF214" s="36">
        <f t="shared" ref="AF214:AF217" si="1556">(AE214/12*5*$D214*$F214*$G214*$I214*AF$11)+(AE214/12*7*$E214*$F214*$H214*$I214*AF$12)</f>
        <v>746540.23546666675</v>
      </c>
      <c r="AG214" s="36"/>
      <c r="AH214" s="36">
        <f t="shared" ref="AH214:AH217" si="1557">(AG214/12*5*$D214*$F214*$G214*$I214*AH$11)+(AG214/12*7*$E214*$F214*$H214*$I214*AH$12)</f>
        <v>0</v>
      </c>
      <c r="AI214" s="36"/>
      <c r="AJ214" s="36">
        <f t="shared" ref="AJ214:AJ217" si="1558">(AI214/12*5*$D214*$F214*$G214*$I214*AJ$11)+(AI214/12*7*$E214*$F214*$H214*$I214*AJ$12)</f>
        <v>0</v>
      </c>
      <c r="AK214" s="39">
        <v>0</v>
      </c>
      <c r="AL214" s="36">
        <f t="shared" ref="AL214:AL217" si="1559">(AK214/12*5*$D214*$F214*$G214*$I214*AL$11)+(AK214/12*7*$E214*$F214*$H214*$I214*AL$12)</f>
        <v>0</v>
      </c>
      <c r="AM214" s="40">
        <v>3</v>
      </c>
      <c r="AN214" s="36">
        <f t="shared" ref="AN214:AN227" si="1560">(AM214/12*5*$D214*$F214*$G214*$J214*AN$11)+(AM214/12*7*$E214*$F214*$H214*$J214*AN$12)</f>
        <v>162115.3644432</v>
      </c>
      <c r="AO214" s="36"/>
      <c r="AP214" s="36">
        <f t="shared" ref="AP214:AP227" si="1561">(AO214/12*5*$D214*$F214*$G214*$J214*AP$11)+(AO214/12*7*$E214*$F214*$H214*$J214*AP$12)</f>
        <v>0</v>
      </c>
      <c r="AQ214" s="36">
        <v>1</v>
      </c>
      <c r="AR214" s="36">
        <f t="shared" ref="AR214:AR227" si="1562">(AQ214/12*5*$D214*$F214*$G214*$J214*AR$11)+(AQ214/12*7*$E214*$F214*$H214*$J214*AR$12)</f>
        <v>54038.4548144</v>
      </c>
      <c r="AS214" s="36">
        <v>0</v>
      </c>
      <c r="AT214" s="36">
        <f t="shared" ref="AT214:AT227" si="1563">(AS214/12*5*$D214*$F214*$G214*$J214*AT$11)+(AS214/12*7*$E214*$F214*$H214*$J214*AT$12)</f>
        <v>0</v>
      </c>
      <c r="AU214" s="36"/>
      <c r="AV214" s="36">
        <f t="shared" ref="AV214:AV217" si="1564">(AU214/12*5*$D214*$F214*$G214*$I214*AV$11)+(AU214/12*7*$E214*$F214*$H214*$I214*AV$12)</f>
        <v>0</v>
      </c>
      <c r="AW214" s="36"/>
      <c r="AX214" s="36">
        <f t="shared" ref="AX214:AX217" si="1565">(AW214/12*5*$D214*$F214*$G214*$I214*AX$11)+(AW214/12*7*$E214*$F214*$H214*$I214*AX$12)</f>
        <v>0</v>
      </c>
      <c r="AY214" s="36"/>
      <c r="AZ214" s="36">
        <f t="shared" ref="AZ214:AZ227" si="1566">(AY214/12*5*$D214*$F214*$G214*$J214*AZ$11)+(AY214/12*7*$E214*$F214*$H214*$J214*AZ$12)</f>
        <v>0</v>
      </c>
      <c r="BA214" s="36">
        <v>0</v>
      </c>
      <c r="BB214" s="36">
        <f t="shared" ref="BB214:BB217" si="1567">(BA214/12*5*$D214*$F214*$G214*$I214*BB$11)+(BA214/12*7*$E214*$F214*$H214*$I214*BB$12)</f>
        <v>0</v>
      </c>
      <c r="BC214" s="36">
        <v>0</v>
      </c>
      <c r="BD214" s="36">
        <f t="shared" ref="BD214:BD217" si="1568">(BC214/12*5*$D214*$F214*$G214*$I214*BD$11)+(BC214/12*7*$E214*$F214*$H214*$I214*BD$12)</f>
        <v>0</v>
      </c>
      <c r="BE214" s="36">
        <v>0</v>
      </c>
      <c r="BF214" s="36">
        <f t="shared" ref="BF214:BF217" si="1569">(BE214/12*5*$D214*$F214*$G214*$I214*BF$11)+(BE214/12*7*$E214*$F214*$H214*$I214*BF$12)</f>
        <v>0</v>
      </c>
      <c r="BG214" s="36">
        <v>0</v>
      </c>
      <c r="BH214" s="36">
        <f t="shared" ref="BH214:BH227" si="1570">(BG214/12*5*$D214*$F214*$G214*$J214*BH$11)+(BG214/12*7*$E214*$F214*$H214*$J214*BH$12)</f>
        <v>0</v>
      </c>
      <c r="BI214" s="36">
        <v>3</v>
      </c>
      <c r="BJ214" s="36">
        <f t="shared" ref="BJ214:BJ217" si="1571">(BI214/12*5*$D214*$F214*$G214*$I214*BJ$11)+(BI214/12*7*$E214*$F214*$H214*$I214*BJ$12)</f>
        <v>140985.77531500001</v>
      </c>
      <c r="BK214" s="36"/>
      <c r="BL214" s="36">
        <f t="shared" ref="BL214:BL217" si="1572">(BK214/12*5*$D214*$F214*$G214*$I214*BL$11)+(BK214/12*7*$E214*$F214*$H214*$I214*BL$12)</f>
        <v>0</v>
      </c>
      <c r="BM214" s="46">
        <v>57</v>
      </c>
      <c r="BN214" s="36">
        <f t="shared" ref="BN214:BN227" si="1573">(BM214/12*5*$D214*$F214*$G214*$J214*BN$11)+(BM214/12*7*$E214*$F214*$H214*$J214*BN$12)</f>
        <v>2741010.8522160002</v>
      </c>
      <c r="BO214" s="36">
        <v>0</v>
      </c>
      <c r="BP214" s="36">
        <f t="shared" ref="BP214:BP227" si="1574">(BO214/12*5*$D214*$F214*$G214*$J214*BP$11)+(BO214/12*7*$E214*$F214*$H214*$J214*BP$12)</f>
        <v>0</v>
      </c>
      <c r="BQ214" s="36">
        <v>0</v>
      </c>
      <c r="BR214" s="36">
        <f t="shared" ref="BR214:BR217" si="1575">(BQ214/12*5*$D214*$F214*$G214*$I214*BR$11)+(BQ214/12*7*$E214*$F214*$H214*$I214*BR$12)</f>
        <v>0</v>
      </c>
      <c r="BS214" s="36"/>
      <c r="BT214" s="36">
        <f t="shared" ref="BT214:BT217" si="1576">(BS214/12*5*$D214*$F214*$G214*$I214*BT$11)+(BS214/12*7*$E214*$F214*$H214*$I214*BT$12)</f>
        <v>0</v>
      </c>
      <c r="BU214" s="36">
        <v>0</v>
      </c>
      <c r="BV214" s="36">
        <f t="shared" ref="BV214:BV227" si="1577">(BU214/12*5*$D214*$F214*$G214*$J214*BV$11)+(BU214/12*7*$E214*$F214*$H214*$J214*BV$12)</f>
        <v>0</v>
      </c>
      <c r="BW214" s="36"/>
      <c r="BX214" s="36">
        <f t="shared" ref="BX214:BX227" si="1578">(BW214/12*5*$D214*$F214*$G214*$J214*BX$11)+(BW214/12*7*$E214*$F214*$H214*$J214*BX$12)</f>
        <v>0</v>
      </c>
      <c r="BY214" s="36">
        <v>0</v>
      </c>
      <c r="BZ214" s="36">
        <f t="shared" ref="BZ214:BZ217" si="1579">(BY214/12*5*$D214*$F214*$G214*$I214*BZ$11)+(BY214/12*7*$E214*$F214*$H214*$I214*BZ$12)</f>
        <v>0</v>
      </c>
      <c r="CA214" s="36">
        <v>2</v>
      </c>
      <c r="CB214" s="36">
        <f t="shared" ref="CB214:CB227" si="1580">(CA214/12*5*$D214*$F214*$G214*$J214*CB$11)+(CA214/12*7*$E214*$F214*$H214*$J214*CB$12)</f>
        <v>96175.819375999999</v>
      </c>
      <c r="CC214" s="36">
        <v>0</v>
      </c>
      <c r="CD214" s="36">
        <f t="shared" ref="CD214:CD217" si="1581">(CC214/12*5*$D214*$F214*$G214*$I214*CD$11)+(CC214/12*7*$E214*$F214*$H214*$I214*CD$12)</f>
        <v>0</v>
      </c>
      <c r="CE214" s="36"/>
      <c r="CF214" s="36">
        <f t="shared" ref="CF214:CF217" si="1582">(CE214/12*5*$D214*$F214*$G214*$I214*CF$11)+(CE214/12*7*$E214*$F214*$H214*$I214*CF$12)</f>
        <v>0</v>
      </c>
      <c r="CG214" s="36"/>
      <c r="CH214" s="36">
        <f t="shared" ref="CH214:CH217" si="1583">(CG214/12*5*$D214*$F214*$G214*$I214*CH$11)+(CG214/12*7*$E214*$F214*$H214*$I214*CH$12)</f>
        <v>0</v>
      </c>
      <c r="CI214" s="36"/>
      <c r="CJ214" s="36">
        <f t="shared" ref="CJ214:CJ217" si="1584">(CI214/12*5*$D214*$F214*$G214*$I214*CJ$11)+(CI214/12*7*$E214*$F214*$H214*$I214*CJ$12)</f>
        <v>0</v>
      </c>
      <c r="CK214" s="36">
        <v>3</v>
      </c>
      <c r="CL214" s="36">
        <f t="shared" ref="CL214:CN227" si="1585">(CK214/12*5*$D214*$F214*$G214*$J214*CL$11)+(CK214/12*7*$E214*$F214*$H214*$J214*CL$12)</f>
        <v>160618.9570692</v>
      </c>
      <c r="CM214" s="36"/>
      <c r="CN214" s="36">
        <f t="shared" si="1585"/>
        <v>0</v>
      </c>
      <c r="CO214" s="41"/>
      <c r="CP214" s="36">
        <f t="shared" ref="CP214:CP217" si="1586">(CO214/12*5*$D214*$F214*$G214*$I214*CP$11)+(CO214/12*7*$E214*$F214*$H214*$I214*CP$12)</f>
        <v>0</v>
      </c>
      <c r="CQ214" s="36">
        <v>3</v>
      </c>
      <c r="CR214" s="36">
        <f t="shared" ref="CR214:CR217" si="1587">(CQ214/12*5*$D214*$F214*$G214*$J214*CR$11)+(CQ214/12*7*$E214*$F214*$H214*$J214*CR$12)</f>
        <v>180444.2287872</v>
      </c>
      <c r="CS214" s="36"/>
      <c r="CT214" s="36">
        <f t="shared" ref="CT214:CT217" si="1588">(CS214/12*5*$D214*$F214*$G214*$J214*CT$11)+(CS214/12*7*$E214*$F214*$H214*$J214*CT$12)</f>
        <v>0</v>
      </c>
      <c r="CU214" s="36"/>
      <c r="CV214" s="36">
        <f t="shared" ref="CV214:CV217" si="1589">(CU214/12*5*$D214*$F214*$G214*$J214*CV$11)+(CU214/12*7*$E214*$F214*$H214*$J214*CV$12)</f>
        <v>0</v>
      </c>
      <c r="CW214" s="36">
        <v>1</v>
      </c>
      <c r="CX214" s="36">
        <f t="shared" ref="CX214:CX217" si="1590">(CW214/12*5*$D214*$F214*$G214*$J214*CX$11)+(CW214/12*7*$E214*$F214*$H214*$J214*CX$12)</f>
        <v>60148.076262399991</v>
      </c>
      <c r="CY214" s="36">
        <v>3</v>
      </c>
      <c r="CZ214" s="36">
        <f t="shared" ref="CZ214:CZ217" si="1591">(CY214/12*5*$D214*$F214*$G214*$J214*CZ$11)+(CY214/12*7*$E214*$F214*$H214*$J214*CZ$12)</f>
        <v>180800.51625720001</v>
      </c>
      <c r="DA214" s="36">
        <v>1</v>
      </c>
      <c r="DB214" s="36">
        <f t="shared" ref="DB214:DB217" si="1592">(DA214/12*5*$D214*$F214*$G214*$I214*DB$11)+(DA214/12*7*$E214*$F214*$H214*$I214*DB$12)</f>
        <v>49761.298486666667</v>
      </c>
      <c r="DC214" s="36"/>
      <c r="DD214" s="36">
        <f t="shared" ref="DD214:DD217" si="1593">(DC214/12*5*$D214*$F214*$G214*$I214*DD$11)+(DC214/12*7*$E214*$F214*$H214*$I214*DD$12)</f>
        <v>0</v>
      </c>
      <c r="DE214" s="36"/>
      <c r="DF214" s="36">
        <f t="shared" ref="DF214:DF217" si="1594">(DE214/12*5*$D214*$F214*$G214*$J214*DF$11)+(DE214/12*7*$E214*$F214*$H214*$J214*DF$12)</f>
        <v>0</v>
      </c>
      <c r="DG214" s="36">
        <v>3</v>
      </c>
      <c r="DH214" s="36">
        <f t="shared" ref="DH214:DH217" si="1595">(DG214/12*5*$D214*$F214*$G214*$J214*DH$11)+(DG214/12*7*$E214*$F214*$H214*$J214*DH$12)</f>
        <v>194513.33412000001</v>
      </c>
      <c r="DI214" s="36"/>
      <c r="DJ214" s="36">
        <f t="shared" si="1488"/>
        <v>0</v>
      </c>
      <c r="DK214" s="36"/>
      <c r="DL214" s="36">
        <f t="shared" si="1489"/>
        <v>0</v>
      </c>
      <c r="DM214" s="36"/>
      <c r="DN214" s="36">
        <f t="shared" si="1541"/>
        <v>0</v>
      </c>
      <c r="DO214" s="36">
        <f t="shared" ref="DO214:DP217" si="1596">SUM(M214,O214,Q214,S214,U214,W214,Y214,AA214,AC214,AE214,AG214,AI214,AK214,AM214,AO214,AQ214,AS214,AU214,AW214,AY214,BA214,BC214,BE214,BG214,BI214,BK214,BM214,BO214,BQ214,BS214,BU214,BW214,BY214,CA214,CC214,CE214,CG214,CI214,CK214,CM214,CO214,CQ214,CS214,CU214,CW214,CY214,DA214,DC214,DE214,DG214,DI214,DK214,DM214)</f>
        <v>253</v>
      </c>
      <c r="DP214" s="36">
        <f t="shared" si="1596"/>
        <v>12092578.973130597</v>
      </c>
      <c r="DQ214" s="47">
        <f t="shared" ref="DQ214:DQ277" si="1597">ROUND(DO214*H214,0)</f>
        <v>228</v>
      </c>
      <c r="DR214" s="80">
        <f t="shared" si="1543"/>
        <v>0.90118577075098816</v>
      </c>
    </row>
    <row r="215" spans="1:122" ht="33" customHeight="1" x14ac:dyDescent="0.25">
      <c r="A215" s="43"/>
      <c r="B215" s="44">
        <v>179</v>
      </c>
      <c r="C215" s="31" t="s">
        <v>340</v>
      </c>
      <c r="D215" s="32">
        <f t="shared" si="1544"/>
        <v>19063</v>
      </c>
      <c r="E215" s="33">
        <v>18530</v>
      </c>
      <c r="F215" s="45">
        <v>1.67</v>
      </c>
      <c r="G215" s="35">
        <v>1</v>
      </c>
      <c r="H215" s="55">
        <v>1</v>
      </c>
      <c r="I215" s="32">
        <v>1.4</v>
      </c>
      <c r="J215" s="32">
        <v>1.68</v>
      </c>
      <c r="K215" s="32">
        <v>2.23</v>
      </c>
      <c r="L215" s="32">
        <v>2.57</v>
      </c>
      <c r="M215" s="36">
        <v>592</v>
      </c>
      <c r="N215" s="36">
        <f t="shared" si="1388"/>
        <v>27560713.559866667</v>
      </c>
      <c r="O215" s="36">
        <v>7</v>
      </c>
      <c r="P215" s="36">
        <f t="shared" si="1388"/>
        <v>325886.81574166665</v>
      </c>
      <c r="Q215" s="36">
        <v>0</v>
      </c>
      <c r="R215" s="36">
        <f t="shared" si="1549"/>
        <v>0</v>
      </c>
      <c r="S215" s="36"/>
      <c r="T215" s="36">
        <f t="shared" si="1550"/>
        <v>0</v>
      </c>
      <c r="U215" s="36">
        <v>0</v>
      </c>
      <c r="V215" s="36">
        <f t="shared" si="1551"/>
        <v>0</v>
      </c>
      <c r="W215" s="36">
        <v>9</v>
      </c>
      <c r="X215" s="36">
        <f t="shared" si="1552"/>
        <v>418997.33452499995</v>
      </c>
      <c r="Y215" s="36">
        <v>0</v>
      </c>
      <c r="Z215" s="36">
        <f t="shared" si="1553"/>
        <v>0</v>
      </c>
      <c r="AA215" s="36">
        <v>0</v>
      </c>
      <c r="AB215" s="36">
        <f t="shared" si="1554"/>
        <v>0</v>
      </c>
      <c r="AC215" s="36">
        <v>0</v>
      </c>
      <c r="AD215" s="36">
        <f t="shared" si="1555"/>
        <v>0</v>
      </c>
      <c r="AE215" s="36">
        <v>36</v>
      </c>
      <c r="AF215" s="36">
        <f t="shared" si="1556"/>
        <v>1675989.3380999998</v>
      </c>
      <c r="AG215" s="36">
        <v>6</v>
      </c>
      <c r="AH215" s="36">
        <f t="shared" si="1557"/>
        <v>237863.03485</v>
      </c>
      <c r="AI215" s="36"/>
      <c r="AJ215" s="36">
        <f t="shared" si="1558"/>
        <v>0</v>
      </c>
      <c r="AK215" s="39">
        <v>0</v>
      </c>
      <c r="AL215" s="36">
        <f t="shared" si="1559"/>
        <v>0</v>
      </c>
      <c r="AM215" s="40">
        <v>18</v>
      </c>
      <c r="AN215" s="36">
        <f t="shared" si="1560"/>
        <v>968697.59212799999</v>
      </c>
      <c r="AO215" s="36">
        <v>3</v>
      </c>
      <c r="AP215" s="36">
        <f t="shared" si="1561"/>
        <v>142717.82090999998</v>
      </c>
      <c r="AQ215" s="36">
        <v>9</v>
      </c>
      <c r="AR215" s="36">
        <f t="shared" si="1562"/>
        <v>484348.79606399999</v>
      </c>
      <c r="AS215" s="36">
        <v>0</v>
      </c>
      <c r="AT215" s="36">
        <f t="shared" si="1563"/>
        <v>0</v>
      </c>
      <c r="AU215" s="36"/>
      <c r="AV215" s="36">
        <f t="shared" si="1564"/>
        <v>0</v>
      </c>
      <c r="AW215" s="36"/>
      <c r="AX215" s="36">
        <f t="shared" si="1565"/>
        <v>0</v>
      </c>
      <c r="AY215" s="36"/>
      <c r="AZ215" s="36">
        <f t="shared" si="1566"/>
        <v>0</v>
      </c>
      <c r="BA215" s="36">
        <v>0</v>
      </c>
      <c r="BB215" s="36">
        <f t="shared" si="1567"/>
        <v>0</v>
      </c>
      <c r="BC215" s="36">
        <v>0</v>
      </c>
      <c r="BD215" s="36">
        <f t="shared" si="1568"/>
        <v>0</v>
      </c>
      <c r="BE215" s="36">
        <v>0</v>
      </c>
      <c r="BF215" s="36">
        <f t="shared" si="1569"/>
        <v>0</v>
      </c>
      <c r="BG215" s="36">
        <v>0</v>
      </c>
      <c r="BH215" s="36">
        <f t="shared" si="1570"/>
        <v>0</v>
      </c>
      <c r="BI215" s="36">
        <v>9</v>
      </c>
      <c r="BJ215" s="36">
        <f t="shared" si="1571"/>
        <v>421838.6270175</v>
      </c>
      <c r="BK215" s="36"/>
      <c r="BL215" s="36">
        <f t="shared" si="1572"/>
        <v>0</v>
      </c>
      <c r="BM215" s="46">
        <v>273</v>
      </c>
      <c r="BN215" s="36">
        <f t="shared" si="1573"/>
        <v>13070112.22335</v>
      </c>
      <c r="BO215" s="36">
        <v>32</v>
      </c>
      <c r="BP215" s="36">
        <f t="shared" si="1574"/>
        <v>1902408.1551999995</v>
      </c>
      <c r="BQ215" s="36">
        <v>9</v>
      </c>
      <c r="BR215" s="36">
        <f t="shared" si="1575"/>
        <v>359069.01712500001</v>
      </c>
      <c r="BS215" s="36">
        <v>5</v>
      </c>
      <c r="BT215" s="36">
        <f t="shared" si="1576"/>
        <v>165285.73804166666</v>
      </c>
      <c r="BU215" s="36"/>
      <c r="BV215" s="36">
        <f t="shared" si="1577"/>
        <v>0</v>
      </c>
      <c r="BW215" s="36"/>
      <c r="BX215" s="36">
        <f t="shared" si="1578"/>
        <v>0</v>
      </c>
      <c r="BY215" s="36">
        <v>0</v>
      </c>
      <c r="BZ215" s="36">
        <f t="shared" si="1579"/>
        <v>0</v>
      </c>
      <c r="CA215" s="36">
        <v>4</v>
      </c>
      <c r="CB215" s="36">
        <f t="shared" si="1580"/>
        <v>191503.47579999996</v>
      </c>
      <c r="CC215" s="36">
        <v>0</v>
      </c>
      <c r="CD215" s="36">
        <f t="shared" si="1581"/>
        <v>0</v>
      </c>
      <c r="CE215" s="36">
        <v>6</v>
      </c>
      <c r="CF215" s="36">
        <f t="shared" si="1582"/>
        <v>198342.88564999998</v>
      </c>
      <c r="CG215" s="36">
        <v>12</v>
      </c>
      <c r="CH215" s="36">
        <f t="shared" si="1583"/>
        <v>396685.77129999996</v>
      </c>
      <c r="CI215" s="36">
        <v>20</v>
      </c>
      <c r="CJ215" s="36">
        <f t="shared" si="1584"/>
        <v>872463.17958333332</v>
      </c>
      <c r="CK215" s="36">
        <v>14</v>
      </c>
      <c r="CL215" s="36">
        <f t="shared" si="1585"/>
        <v>746879.7743259999</v>
      </c>
      <c r="CM215" s="36">
        <v>13</v>
      </c>
      <c r="CN215" s="36">
        <f t="shared" si="1585"/>
        <v>797263.44870899979</v>
      </c>
      <c r="CO215" s="41">
        <v>1</v>
      </c>
      <c r="CP215" s="36">
        <f t="shared" si="1586"/>
        <v>49541.879041666645</v>
      </c>
      <c r="CQ215" s="36">
        <v>4</v>
      </c>
      <c r="CR215" s="36">
        <f t="shared" si="1587"/>
        <v>239771.33616799995</v>
      </c>
      <c r="CS215" s="36">
        <v>5</v>
      </c>
      <c r="CT215" s="36">
        <f t="shared" si="1588"/>
        <v>260593.37479000003</v>
      </c>
      <c r="CU215" s="36">
        <v>3</v>
      </c>
      <c r="CV215" s="36">
        <f t="shared" si="1589"/>
        <v>180162.77183099996</v>
      </c>
      <c r="CW215" s="36">
        <v>8</v>
      </c>
      <c r="CX215" s="36">
        <f t="shared" si="1590"/>
        <v>479542.6723359999</v>
      </c>
      <c r="CY215" s="36">
        <v>14</v>
      </c>
      <c r="CZ215" s="36">
        <f t="shared" si="1591"/>
        <v>840759.60187799996</v>
      </c>
      <c r="DA215" s="36">
        <v>11</v>
      </c>
      <c r="DB215" s="36">
        <f t="shared" si="1592"/>
        <v>544960.66945833317</v>
      </c>
      <c r="DC215" s="36">
        <v>5</v>
      </c>
      <c r="DD215" s="36">
        <f t="shared" si="1593"/>
        <v>255068.89315833332</v>
      </c>
      <c r="DE215" s="36"/>
      <c r="DF215" s="36">
        <f t="shared" si="1594"/>
        <v>0</v>
      </c>
      <c r="DG215" s="36">
        <v>24</v>
      </c>
      <c r="DH215" s="36">
        <f t="shared" si="1595"/>
        <v>1547282.2276799995</v>
      </c>
      <c r="DI215" s="36">
        <v>3</v>
      </c>
      <c r="DJ215" s="36">
        <f t="shared" si="1488"/>
        <v>264715.77793124999</v>
      </c>
      <c r="DK215" s="36">
        <v>10</v>
      </c>
      <c r="DL215" s="36">
        <f t="shared" si="1489"/>
        <v>953764.61623333325</v>
      </c>
      <c r="DM215" s="36"/>
      <c r="DN215" s="36">
        <f t="shared" si="1541"/>
        <v>0</v>
      </c>
      <c r="DO215" s="36">
        <f t="shared" si="1596"/>
        <v>1165</v>
      </c>
      <c r="DP215" s="36">
        <f t="shared" si="1596"/>
        <v>56553230.40879374</v>
      </c>
      <c r="DQ215" s="47">
        <f t="shared" si="1597"/>
        <v>1165</v>
      </c>
      <c r="DR215" s="80">
        <f t="shared" si="1543"/>
        <v>1</v>
      </c>
    </row>
    <row r="216" spans="1:122" ht="15.75" customHeight="1" x14ac:dyDescent="0.25">
      <c r="A216" s="43"/>
      <c r="B216" s="44">
        <v>180</v>
      </c>
      <c r="C216" s="31" t="s">
        <v>341</v>
      </c>
      <c r="D216" s="32">
        <f t="shared" si="1544"/>
        <v>19063</v>
      </c>
      <c r="E216" s="33">
        <v>18530</v>
      </c>
      <c r="F216" s="45">
        <v>0.87</v>
      </c>
      <c r="G216" s="35">
        <v>1</v>
      </c>
      <c r="H216" s="55">
        <v>1</v>
      </c>
      <c r="I216" s="32">
        <v>1.4</v>
      </c>
      <c r="J216" s="32">
        <v>1.68</v>
      </c>
      <c r="K216" s="32">
        <v>2.23</v>
      </c>
      <c r="L216" s="32">
        <v>2.57</v>
      </c>
      <c r="M216" s="36">
        <v>57</v>
      </c>
      <c r="N216" s="36">
        <f t="shared" si="1388"/>
        <v>1382440.3073249999</v>
      </c>
      <c r="O216" s="36">
        <v>0</v>
      </c>
      <c r="P216" s="36">
        <f t="shared" si="1388"/>
        <v>0</v>
      </c>
      <c r="Q216" s="36">
        <v>0</v>
      </c>
      <c r="R216" s="36">
        <f t="shared" si="1549"/>
        <v>0</v>
      </c>
      <c r="S216" s="36"/>
      <c r="T216" s="36">
        <f t="shared" si="1550"/>
        <v>0</v>
      </c>
      <c r="U216" s="36">
        <v>0</v>
      </c>
      <c r="V216" s="36">
        <f t="shared" si="1551"/>
        <v>0</v>
      </c>
      <c r="W216" s="36">
        <v>0</v>
      </c>
      <c r="X216" s="36">
        <f t="shared" si="1552"/>
        <v>0</v>
      </c>
      <c r="Y216" s="36">
        <v>1</v>
      </c>
      <c r="Z216" s="36">
        <f t="shared" si="1553"/>
        <v>28203.00822499999</v>
      </c>
      <c r="AA216" s="36">
        <v>0</v>
      </c>
      <c r="AB216" s="36">
        <f t="shared" si="1554"/>
        <v>0</v>
      </c>
      <c r="AC216" s="36">
        <v>0</v>
      </c>
      <c r="AD216" s="36">
        <f t="shared" si="1555"/>
        <v>0</v>
      </c>
      <c r="AE216" s="36">
        <v>0</v>
      </c>
      <c r="AF216" s="36">
        <f t="shared" si="1556"/>
        <v>0</v>
      </c>
      <c r="AG216" s="36"/>
      <c r="AH216" s="36">
        <f t="shared" si="1557"/>
        <v>0</v>
      </c>
      <c r="AI216" s="36"/>
      <c r="AJ216" s="36">
        <f t="shared" si="1558"/>
        <v>0</v>
      </c>
      <c r="AK216" s="39">
        <v>0</v>
      </c>
      <c r="AL216" s="36">
        <f t="shared" si="1559"/>
        <v>0</v>
      </c>
      <c r="AM216" s="40">
        <v>0</v>
      </c>
      <c r="AN216" s="36">
        <f t="shared" si="1560"/>
        <v>0</v>
      </c>
      <c r="AO216" s="36"/>
      <c r="AP216" s="36">
        <f t="shared" si="1561"/>
        <v>0</v>
      </c>
      <c r="AQ216" s="36">
        <v>20</v>
      </c>
      <c r="AR216" s="36">
        <f t="shared" si="1562"/>
        <v>560723.15711999999</v>
      </c>
      <c r="AS216" s="36">
        <v>0</v>
      </c>
      <c r="AT216" s="36">
        <f t="shared" si="1563"/>
        <v>0</v>
      </c>
      <c r="AU216" s="36"/>
      <c r="AV216" s="36">
        <f t="shared" si="1564"/>
        <v>0</v>
      </c>
      <c r="AW216" s="36"/>
      <c r="AX216" s="36">
        <f t="shared" si="1565"/>
        <v>0</v>
      </c>
      <c r="AY216" s="36"/>
      <c r="AZ216" s="36">
        <f t="shared" si="1566"/>
        <v>0</v>
      </c>
      <c r="BA216" s="36">
        <v>0</v>
      </c>
      <c r="BB216" s="36">
        <f t="shared" si="1567"/>
        <v>0</v>
      </c>
      <c r="BC216" s="36">
        <v>0</v>
      </c>
      <c r="BD216" s="36">
        <f t="shared" si="1568"/>
        <v>0</v>
      </c>
      <c r="BE216" s="36">
        <v>0</v>
      </c>
      <c r="BF216" s="36">
        <f t="shared" si="1569"/>
        <v>0</v>
      </c>
      <c r="BG216" s="36">
        <v>0</v>
      </c>
      <c r="BH216" s="36">
        <f t="shared" si="1570"/>
        <v>0</v>
      </c>
      <c r="BI216" s="36">
        <v>6</v>
      </c>
      <c r="BJ216" s="36">
        <f t="shared" si="1571"/>
        <v>146506.828545</v>
      </c>
      <c r="BK216" s="36"/>
      <c r="BL216" s="36">
        <f t="shared" si="1572"/>
        <v>0</v>
      </c>
      <c r="BM216" s="46">
        <v>7</v>
      </c>
      <c r="BN216" s="36">
        <f t="shared" si="1573"/>
        <v>174589.24664999999</v>
      </c>
      <c r="BO216" s="36">
        <v>0</v>
      </c>
      <c r="BP216" s="36">
        <f t="shared" si="1574"/>
        <v>0</v>
      </c>
      <c r="BQ216" s="36">
        <v>0</v>
      </c>
      <c r="BR216" s="36">
        <f t="shared" si="1575"/>
        <v>0</v>
      </c>
      <c r="BS216" s="36">
        <v>0</v>
      </c>
      <c r="BT216" s="36">
        <f t="shared" si="1576"/>
        <v>0</v>
      </c>
      <c r="BU216" s="36">
        <v>0</v>
      </c>
      <c r="BV216" s="36">
        <f t="shared" si="1577"/>
        <v>0</v>
      </c>
      <c r="BW216" s="36"/>
      <c r="BX216" s="36">
        <f t="shared" si="1578"/>
        <v>0</v>
      </c>
      <c r="BY216" s="36">
        <v>0</v>
      </c>
      <c r="BZ216" s="36">
        <f t="shared" si="1579"/>
        <v>0</v>
      </c>
      <c r="CA216" s="36"/>
      <c r="CB216" s="36">
        <f t="shared" si="1580"/>
        <v>0</v>
      </c>
      <c r="CC216" s="36">
        <v>0</v>
      </c>
      <c r="CD216" s="36">
        <f t="shared" si="1581"/>
        <v>0</v>
      </c>
      <c r="CE216" s="36"/>
      <c r="CF216" s="36">
        <f t="shared" si="1582"/>
        <v>0</v>
      </c>
      <c r="CG216" s="36"/>
      <c r="CH216" s="36">
        <f t="shared" si="1583"/>
        <v>0</v>
      </c>
      <c r="CI216" s="36"/>
      <c r="CJ216" s="36">
        <f t="shared" si="1584"/>
        <v>0</v>
      </c>
      <c r="CK216" s="36">
        <v>6</v>
      </c>
      <c r="CL216" s="36">
        <f t="shared" si="1585"/>
        <v>166754.16689399999</v>
      </c>
      <c r="CM216" s="36">
        <v>1</v>
      </c>
      <c r="CN216" s="36">
        <f t="shared" si="1585"/>
        <v>31949.295272999996</v>
      </c>
      <c r="CO216" s="41"/>
      <c r="CP216" s="36">
        <f t="shared" si="1586"/>
        <v>0</v>
      </c>
      <c r="CQ216" s="36">
        <v>3</v>
      </c>
      <c r="CR216" s="36">
        <f t="shared" si="1587"/>
        <v>93683.111885999999</v>
      </c>
      <c r="CS216" s="36">
        <v>1</v>
      </c>
      <c r="CT216" s="36">
        <f t="shared" si="1588"/>
        <v>27151.645037999995</v>
      </c>
      <c r="CU216" s="36">
        <v>6</v>
      </c>
      <c r="CV216" s="36">
        <f t="shared" si="1589"/>
        <v>187714.504782</v>
      </c>
      <c r="CW216" s="36">
        <v>3</v>
      </c>
      <c r="CX216" s="36">
        <f t="shared" si="1590"/>
        <v>93683.111885999999</v>
      </c>
      <c r="CY216" s="36">
        <v>3</v>
      </c>
      <c r="CZ216" s="36">
        <f t="shared" si="1591"/>
        <v>93857.252391000002</v>
      </c>
      <c r="DA216" s="36"/>
      <c r="DB216" s="36">
        <f t="shared" si="1592"/>
        <v>0</v>
      </c>
      <c r="DC216" s="36"/>
      <c r="DD216" s="36">
        <f t="shared" si="1593"/>
        <v>0</v>
      </c>
      <c r="DE216" s="36">
        <v>2</v>
      </c>
      <c r="DF216" s="36">
        <f t="shared" si="1594"/>
        <v>69262.118099999992</v>
      </c>
      <c r="DG216" s="36"/>
      <c r="DH216" s="36">
        <f t="shared" si="1595"/>
        <v>0</v>
      </c>
      <c r="DI216" s="36">
        <v>2</v>
      </c>
      <c r="DJ216" s="36">
        <f t="shared" si="1488"/>
        <v>91937.216287499992</v>
      </c>
      <c r="DK216" s="36"/>
      <c r="DL216" s="36">
        <f t="shared" si="1489"/>
        <v>0</v>
      </c>
      <c r="DM216" s="36"/>
      <c r="DN216" s="36">
        <f t="shared" si="1541"/>
        <v>0</v>
      </c>
      <c r="DO216" s="36">
        <f t="shared" si="1596"/>
        <v>118</v>
      </c>
      <c r="DP216" s="36">
        <f t="shared" si="1596"/>
        <v>3148454.9704024997</v>
      </c>
      <c r="DQ216" s="47">
        <f t="shared" si="1597"/>
        <v>118</v>
      </c>
      <c r="DR216" s="80">
        <f t="shared" si="1543"/>
        <v>1</v>
      </c>
    </row>
    <row r="217" spans="1:122" ht="15.75" customHeight="1" x14ac:dyDescent="0.25">
      <c r="A217" s="43"/>
      <c r="B217" s="44">
        <v>181</v>
      </c>
      <c r="C217" s="31" t="s">
        <v>342</v>
      </c>
      <c r="D217" s="32">
        <f t="shared" si="1544"/>
        <v>19063</v>
      </c>
      <c r="E217" s="33">
        <v>18530</v>
      </c>
      <c r="F217" s="45">
        <v>1.57</v>
      </c>
      <c r="G217" s="35">
        <v>1</v>
      </c>
      <c r="H217" s="55">
        <v>1</v>
      </c>
      <c r="I217" s="32">
        <v>1.4</v>
      </c>
      <c r="J217" s="32">
        <v>1.68</v>
      </c>
      <c r="K217" s="32">
        <v>2.23</v>
      </c>
      <c r="L217" s="32">
        <v>2.57</v>
      </c>
      <c r="M217" s="36">
        <v>17</v>
      </c>
      <c r="N217" s="36">
        <f t="shared" si="1388"/>
        <v>744047.82824166678</v>
      </c>
      <c r="O217" s="36">
        <v>0</v>
      </c>
      <c r="P217" s="36">
        <f t="shared" si="1388"/>
        <v>0</v>
      </c>
      <c r="Q217" s="36"/>
      <c r="R217" s="36">
        <f t="shared" si="1549"/>
        <v>0</v>
      </c>
      <c r="S217" s="36"/>
      <c r="T217" s="36">
        <f t="shared" si="1550"/>
        <v>0</v>
      </c>
      <c r="U217" s="36"/>
      <c r="V217" s="36">
        <f t="shared" si="1551"/>
        <v>0</v>
      </c>
      <c r="W217" s="36">
        <v>0</v>
      </c>
      <c r="X217" s="36">
        <f t="shared" si="1552"/>
        <v>0</v>
      </c>
      <c r="Y217" s="36">
        <v>4</v>
      </c>
      <c r="Z217" s="36">
        <f t="shared" si="1553"/>
        <v>203580.33523333332</v>
      </c>
      <c r="AA217" s="36"/>
      <c r="AB217" s="36">
        <f t="shared" si="1554"/>
        <v>0</v>
      </c>
      <c r="AC217" s="36">
        <v>0</v>
      </c>
      <c r="AD217" s="36">
        <f t="shared" si="1555"/>
        <v>0</v>
      </c>
      <c r="AE217" s="36">
        <v>0</v>
      </c>
      <c r="AF217" s="36">
        <f t="shared" si="1556"/>
        <v>0</v>
      </c>
      <c r="AG217" s="36"/>
      <c r="AH217" s="36">
        <f t="shared" si="1557"/>
        <v>0</v>
      </c>
      <c r="AI217" s="36"/>
      <c r="AJ217" s="36">
        <f t="shared" si="1558"/>
        <v>0</v>
      </c>
      <c r="AK217" s="39">
        <v>0</v>
      </c>
      <c r="AL217" s="36">
        <f t="shared" si="1559"/>
        <v>0</v>
      </c>
      <c r="AM217" s="40">
        <v>0</v>
      </c>
      <c r="AN217" s="36">
        <f t="shared" si="1560"/>
        <v>0</v>
      </c>
      <c r="AO217" s="36"/>
      <c r="AP217" s="36">
        <f t="shared" si="1561"/>
        <v>0</v>
      </c>
      <c r="AQ217" s="36"/>
      <c r="AR217" s="36">
        <f t="shared" si="1562"/>
        <v>0</v>
      </c>
      <c r="AS217" s="36"/>
      <c r="AT217" s="36">
        <f t="shared" si="1563"/>
        <v>0</v>
      </c>
      <c r="AU217" s="36"/>
      <c r="AV217" s="36">
        <f t="shared" si="1564"/>
        <v>0</v>
      </c>
      <c r="AW217" s="36"/>
      <c r="AX217" s="36">
        <f t="shared" si="1565"/>
        <v>0</v>
      </c>
      <c r="AY217" s="36"/>
      <c r="AZ217" s="36">
        <f t="shared" si="1566"/>
        <v>0</v>
      </c>
      <c r="BA217" s="36"/>
      <c r="BB217" s="36">
        <f t="shared" si="1567"/>
        <v>0</v>
      </c>
      <c r="BC217" s="36"/>
      <c r="BD217" s="36">
        <f t="shared" si="1568"/>
        <v>0</v>
      </c>
      <c r="BE217" s="36"/>
      <c r="BF217" s="36">
        <f t="shared" si="1569"/>
        <v>0</v>
      </c>
      <c r="BG217" s="36"/>
      <c r="BH217" s="36">
        <f t="shared" si="1570"/>
        <v>0</v>
      </c>
      <c r="BI217" s="36">
        <v>0</v>
      </c>
      <c r="BJ217" s="36">
        <f t="shared" si="1571"/>
        <v>0</v>
      </c>
      <c r="BK217" s="36"/>
      <c r="BL217" s="36">
        <f t="shared" si="1572"/>
        <v>0</v>
      </c>
      <c r="BM217" s="46"/>
      <c r="BN217" s="36">
        <f t="shared" si="1573"/>
        <v>0</v>
      </c>
      <c r="BO217" s="36"/>
      <c r="BP217" s="36">
        <f t="shared" si="1574"/>
        <v>0</v>
      </c>
      <c r="BQ217" s="36"/>
      <c r="BR217" s="36">
        <f t="shared" si="1575"/>
        <v>0</v>
      </c>
      <c r="BS217" s="36"/>
      <c r="BT217" s="36">
        <f t="shared" si="1576"/>
        <v>0</v>
      </c>
      <c r="BU217" s="36"/>
      <c r="BV217" s="36">
        <f t="shared" si="1577"/>
        <v>0</v>
      </c>
      <c r="BW217" s="36"/>
      <c r="BX217" s="36">
        <f t="shared" si="1578"/>
        <v>0</v>
      </c>
      <c r="BY217" s="36"/>
      <c r="BZ217" s="36">
        <f t="shared" si="1579"/>
        <v>0</v>
      </c>
      <c r="CA217" s="36"/>
      <c r="CB217" s="36">
        <f t="shared" si="1580"/>
        <v>0</v>
      </c>
      <c r="CC217" s="36"/>
      <c r="CD217" s="36">
        <f t="shared" si="1581"/>
        <v>0</v>
      </c>
      <c r="CE217" s="36"/>
      <c r="CF217" s="36">
        <f t="shared" si="1582"/>
        <v>0</v>
      </c>
      <c r="CG217" s="36"/>
      <c r="CH217" s="36">
        <f t="shared" si="1583"/>
        <v>0</v>
      </c>
      <c r="CI217" s="36"/>
      <c r="CJ217" s="36">
        <f t="shared" si="1584"/>
        <v>0</v>
      </c>
      <c r="CK217" s="36"/>
      <c r="CL217" s="36">
        <f t="shared" si="1585"/>
        <v>0</v>
      </c>
      <c r="CM217" s="36"/>
      <c r="CN217" s="36">
        <f t="shared" si="1585"/>
        <v>0</v>
      </c>
      <c r="CO217" s="41"/>
      <c r="CP217" s="36">
        <f t="shared" si="1586"/>
        <v>0</v>
      </c>
      <c r="CQ217" s="36"/>
      <c r="CR217" s="36">
        <f t="shared" si="1587"/>
        <v>0</v>
      </c>
      <c r="CS217" s="36"/>
      <c r="CT217" s="36">
        <f t="shared" si="1588"/>
        <v>0</v>
      </c>
      <c r="CU217" s="36"/>
      <c r="CV217" s="36">
        <f t="shared" si="1589"/>
        <v>0</v>
      </c>
      <c r="CW217" s="36"/>
      <c r="CX217" s="36">
        <f t="shared" si="1590"/>
        <v>0</v>
      </c>
      <c r="CY217" s="36"/>
      <c r="CZ217" s="36">
        <f t="shared" si="1591"/>
        <v>0</v>
      </c>
      <c r="DA217" s="36"/>
      <c r="DB217" s="36">
        <f t="shared" si="1592"/>
        <v>0</v>
      </c>
      <c r="DC217" s="36"/>
      <c r="DD217" s="36">
        <f t="shared" si="1593"/>
        <v>0</v>
      </c>
      <c r="DE217" s="36"/>
      <c r="DF217" s="36">
        <f t="shared" si="1594"/>
        <v>0</v>
      </c>
      <c r="DG217" s="36"/>
      <c r="DH217" s="36">
        <f t="shared" si="1595"/>
        <v>0</v>
      </c>
      <c r="DI217" s="36"/>
      <c r="DJ217" s="36">
        <f t="shared" si="1488"/>
        <v>0</v>
      </c>
      <c r="DK217" s="36"/>
      <c r="DL217" s="36">
        <f t="shared" si="1489"/>
        <v>0</v>
      </c>
      <c r="DM217" s="36"/>
      <c r="DN217" s="36">
        <f t="shared" si="1541"/>
        <v>0</v>
      </c>
      <c r="DO217" s="36">
        <f t="shared" si="1596"/>
        <v>21</v>
      </c>
      <c r="DP217" s="36">
        <f t="shared" si="1596"/>
        <v>947628.16347500007</v>
      </c>
      <c r="DQ217" s="47">
        <f t="shared" si="1597"/>
        <v>21</v>
      </c>
      <c r="DR217" s="80">
        <f t="shared" si="1543"/>
        <v>1</v>
      </c>
    </row>
    <row r="218" spans="1:122" ht="15.75" customHeight="1" x14ac:dyDescent="0.25">
      <c r="A218" s="43">
        <v>25</v>
      </c>
      <c r="B218" s="71"/>
      <c r="C218" s="67" t="s">
        <v>343</v>
      </c>
      <c r="D218" s="32">
        <f t="shared" si="1544"/>
        <v>19063</v>
      </c>
      <c r="E218" s="33">
        <v>18530</v>
      </c>
      <c r="F218" s="72">
        <v>1.18</v>
      </c>
      <c r="G218" s="35">
        <v>1</v>
      </c>
      <c r="H218" s="55">
        <v>1</v>
      </c>
      <c r="I218" s="32">
        <v>1.4</v>
      </c>
      <c r="J218" s="32">
        <v>1.68</v>
      </c>
      <c r="K218" s="32">
        <v>2.23</v>
      </c>
      <c r="L218" s="32">
        <v>2.57</v>
      </c>
      <c r="M218" s="51">
        <f t="shared" ref="M218:BX218" si="1598">SUM(M219:M230)</f>
        <v>768</v>
      </c>
      <c r="N218" s="51">
        <f t="shared" si="1598"/>
        <v>46219890.180333339</v>
      </c>
      <c r="O218" s="51">
        <f t="shared" si="1598"/>
        <v>299</v>
      </c>
      <c r="P218" s="51">
        <f t="shared" si="1598"/>
        <v>27064757.468174998</v>
      </c>
      <c r="Q218" s="51">
        <f t="shared" si="1598"/>
        <v>0</v>
      </c>
      <c r="R218" s="51">
        <f t="shared" si="1598"/>
        <v>0</v>
      </c>
      <c r="S218" s="51">
        <f t="shared" si="1598"/>
        <v>0</v>
      </c>
      <c r="T218" s="51">
        <f t="shared" si="1598"/>
        <v>0</v>
      </c>
      <c r="U218" s="51">
        <f t="shared" si="1598"/>
        <v>0</v>
      </c>
      <c r="V218" s="51">
        <f t="shared" si="1598"/>
        <v>0</v>
      </c>
      <c r="W218" s="51">
        <f t="shared" si="1598"/>
        <v>164</v>
      </c>
      <c r="X218" s="51">
        <f t="shared" si="1598"/>
        <v>11170673.55425</v>
      </c>
      <c r="Y218" s="51">
        <f t="shared" si="1598"/>
        <v>1326</v>
      </c>
      <c r="Z218" s="51">
        <f t="shared" si="1598"/>
        <v>36346780.518008336</v>
      </c>
      <c r="AA218" s="51">
        <f t="shared" si="1598"/>
        <v>0</v>
      </c>
      <c r="AB218" s="51">
        <f t="shared" si="1598"/>
        <v>0</v>
      </c>
      <c r="AC218" s="51">
        <f t="shared" si="1598"/>
        <v>0</v>
      </c>
      <c r="AD218" s="51">
        <f t="shared" si="1598"/>
        <v>0</v>
      </c>
      <c r="AE218" s="51">
        <f t="shared" si="1598"/>
        <v>1</v>
      </c>
      <c r="AF218" s="51">
        <f t="shared" si="1598"/>
        <v>120151.59759166665</v>
      </c>
      <c r="AG218" s="51">
        <f t="shared" si="1598"/>
        <v>23</v>
      </c>
      <c r="AH218" s="51">
        <f t="shared" si="1598"/>
        <v>544806.05287500005</v>
      </c>
      <c r="AI218" s="51">
        <f t="shared" si="1598"/>
        <v>0</v>
      </c>
      <c r="AJ218" s="51">
        <f t="shared" si="1598"/>
        <v>0</v>
      </c>
      <c r="AK218" s="51">
        <f t="shared" si="1598"/>
        <v>2</v>
      </c>
      <c r="AL218" s="51">
        <f t="shared" si="1598"/>
        <v>203890.11189166663</v>
      </c>
      <c r="AM218" s="51">
        <f t="shared" si="1598"/>
        <v>110</v>
      </c>
      <c r="AN218" s="51">
        <f t="shared" si="1598"/>
        <v>4166753.1158400006</v>
      </c>
      <c r="AO218" s="51">
        <f t="shared" si="1598"/>
        <v>0</v>
      </c>
      <c r="AP218" s="51">
        <f t="shared" si="1598"/>
        <v>0</v>
      </c>
      <c r="AQ218" s="51">
        <f t="shared" si="1598"/>
        <v>363</v>
      </c>
      <c r="AR218" s="51">
        <f t="shared" si="1598"/>
        <v>16626348.428031998</v>
      </c>
      <c r="AS218" s="51">
        <f t="shared" si="1598"/>
        <v>0</v>
      </c>
      <c r="AT218" s="51">
        <f t="shared" si="1598"/>
        <v>0</v>
      </c>
      <c r="AU218" s="51">
        <f t="shared" si="1598"/>
        <v>0</v>
      </c>
      <c r="AV218" s="51">
        <f t="shared" si="1598"/>
        <v>0</v>
      </c>
      <c r="AW218" s="51">
        <f t="shared" si="1598"/>
        <v>0</v>
      </c>
      <c r="AX218" s="51">
        <f t="shared" si="1598"/>
        <v>0</v>
      </c>
      <c r="AY218" s="51">
        <f t="shared" si="1598"/>
        <v>22</v>
      </c>
      <c r="AZ218" s="51">
        <f t="shared" si="1598"/>
        <v>744153.62454999995</v>
      </c>
      <c r="BA218" s="51">
        <f t="shared" si="1598"/>
        <v>0</v>
      </c>
      <c r="BB218" s="51">
        <f t="shared" si="1598"/>
        <v>0</v>
      </c>
      <c r="BC218" s="51">
        <f t="shared" si="1598"/>
        <v>0</v>
      </c>
      <c r="BD218" s="51">
        <f t="shared" si="1598"/>
        <v>0</v>
      </c>
      <c r="BE218" s="51">
        <f t="shared" si="1598"/>
        <v>0</v>
      </c>
      <c r="BF218" s="51">
        <f t="shared" si="1598"/>
        <v>0</v>
      </c>
      <c r="BG218" s="51">
        <f t="shared" si="1598"/>
        <v>0</v>
      </c>
      <c r="BH218" s="51">
        <f t="shared" si="1598"/>
        <v>0</v>
      </c>
      <c r="BI218" s="51">
        <f t="shared" si="1598"/>
        <v>90</v>
      </c>
      <c r="BJ218" s="51">
        <f t="shared" si="1598"/>
        <v>2406697.4229374998</v>
      </c>
      <c r="BK218" s="51">
        <f t="shared" si="1598"/>
        <v>368</v>
      </c>
      <c r="BL218" s="51">
        <f t="shared" si="1598"/>
        <v>10240179.802346665</v>
      </c>
      <c r="BM218" s="51">
        <f t="shared" si="1598"/>
        <v>0</v>
      </c>
      <c r="BN218" s="51">
        <f t="shared" si="1598"/>
        <v>0</v>
      </c>
      <c r="BO218" s="51">
        <f t="shared" si="1598"/>
        <v>0</v>
      </c>
      <c r="BP218" s="51">
        <f t="shared" si="1598"/>
        <v>0</v>
      </c>
      <c r="BQ218" s="51">
        <f t="shared" si="1598"/>
        <v>0</v>
      </c>
      <c r="BR218" s="51">
        <f t="shared" si="1598"/>
        <v>0</v>
      </c>
      <c r="BS218" s="51">
        <f t="shared" si="1598"/>
        <v>20</v>
      </c>
      <c r="BT218" s="51">
        <f t="shared" si="1598"/>
        <v>395893.98333333328</v>
      </c>
      <c r="BU218" s="51">
        <f t="shared" si="1598"/>
        <v>0</v>
      </c>
      <c r="BV218" s="51">
        <f t="shared" si="1598"/>
        <v>0</v>
      </c>
      <c r="BW218" s="51">
        <f t="shared" si="1598"/>
        <v>0</v>
      </c>
      <c r="BX218" s="51">
        <f t="shared" si="1598"/>
        <v>0</v>
      </c>
      <c r="BY218" s="51">
        <f t="shared" ref="BY218:DQ218" si="1599">SUM(BY219:BY230)</f>
        <v>0</v>
      </c>
      <c r="BZ218" s="51">
        <f t="shared" si="1599"/>
        <v>0</v>
      </c>
      <c r="CA218" s="51">
        <f t="shared" si="1599"/>
        <v>7</v>
      </c>
      <c r="CB218" s="51">
        <f t="shared" si="1599"/>
        <v>187776.61175000001</v>
      </c>
      <c r="CC218" s="51">
        <f t="shared" si="1599"/>
        <v>0</v>
      </c>
      <c r="CD218" s="51">
        <f t="shared" si="1599"/>
        <v>0</v>
      </c>
      <c r="CE218" s="51">
        <f t="shared" si="1599"/>
        <v>11</v>
      </c>
      <c r="CF218" s="51">
        <f t="shared" si="1599"/>
        <v>212793.01604166668</v>
      </c>
      <c r="CG218" s="51">
        <f t="shared" si="1599"/>
        <v>60</v>
      </c>
      <c r="CH218" s="51">
        <f t="shared" si="1599"/>
        <v>1212227.3769666667</v>
      </c>
      <c r="CI218" s="51">
        <f t="shared" si="1599"/>
        <v>75</v>
      </c>
      <c r="CJ218" s="51">
        <f t="shared" si="1599"/>
        <v>1900350.1890625001</v>
      </c>
      <c r="CK218" s="51">
        <f t="shared" si="1599"/>
        <v>123</v>
      </c>
      <c r="CL218" s="51">
        <f t="shared" si="1599"/>
        <v>4010725.2209849996</v>
      </c>
      <c r="CM218" s="51">
        <f t="shared" si="1599"/>
        <v>94</v>
      </c>
      <c r="CN218" s="51">
        <f t="shared" si="1599"/>
        <v>3971627.9123849999</v>
      </c>
      <c r="CO218" s="59">
        <f t="shared" si="1599"/>
        <v>47</v>
      </c>
      <c r="CP218" s="51">
        <f t="shared" si="1599"/>
        <v>1297878.567708333</v>
      </c>
      <c r="CQ218" s="51">
        <f t="shared" si="1599"/>
        <v>80</v>
      </c>
      <c r="CR218" s="51">
        <f t="shared" si="1599"/>
        <v>2816595.3217220004</v>
      </c>
      <c r="CS218" s="51">
        <f t="shared" si="1599"/>
        <v>45</v>
      </c>
      <c r="CT218" s="51">
        <f t="shared" si="1599"/>
        <v>1412197.6298500001</v>
      </c>
      <c r="CU218" s="51">
        <f t="shared" si="1599"/>
        <v>138</v>
      </c>
      <c r="CV218" s="51">
        <f t="shared" si="1599"/>
        <v>4635325.606589999</v>
      </c>
      <c r="CW218" s="51">
        <f t="shared" si="1599"/>
        <v>120</v>
      </c>
      <c r="CX218" s="51">
        <f t="shared" si="1599"/>
        <v>4178769.3048920003</v>
      </c>
      <c r="CY218" s="51">
        <f t="shared" si="1599"/>
        <v>177</v>
      </c>
      <c r="CZ218" s="51">
        <f t="shared" si="1599"/>
        <v>6294549.2178239999</v>
      </c>
      <c r="DA218" s="51">
        <f t="shared" si="1599"/>
        <v>144</v>
      </c>
      <c r="DB218" s="51">
        <f t="shared" si="1599"/>
        <v>3939617.6866666661</v>
      </c>
      <c r="DC218" s="51">
        <f t="shared" si="1599"/>
        <v>63</v>
      </c>
      <c r="DD218" s="51">
        <f t="shared" si="1599"/>
        <v>1888426.2245566663</v>
      </c>
      <c r="DE218" s="51">
        <f t="shared" si="1599"/>
        <v>2</v>
      </c>
      <c r="DF218" s="51">
        <f t="shared" si="1599"/>
        <v>67669.885499999989</v>
      </c>
      <c r="DG218" s="51">
        <f t="shared" si="1599"/>
        <v>59</v>
      </c>
      <c r="DH218" s="51">
        <f t="shared" si="1599"/>
        <v>2275755.6716999998</v>
      </c>
      <c r="DI218" s="51">
        <f t="shared" si="1599"/>
        <v>23</v>
      </c>
      <c r="DJ218" s="51">
        <f t="shared" si="1599"/>
        <v>1134420.7090187501</v>
      </c>
      <c r="DK218" s="51">
        <f t="shared" si="1599"/>
        <v>69</v>
      </c>
      <c r="DL218" s="51">
        <f t="shared" si="1599"/>
        <v>3829336.3783499994</v>
      </c>
      <c r="DM218" s="51">
        <f t="shared" si="1599"/>
        <v>0</v>
      </c>
      <c r="DN218" s="51">
        <f t="shared" si="1599"/>
        <v>0</v>
      </c>
      <c r="DO218" s="51">
        <f t="shared" si="1599"/>
        <v>4893</v>
      </c>
      <c r="DP218" s="51">
        <f t="shared" si="1599"/>
        <v>201517018.39173374</v>
      </c>
      <c r="DQ218" s="51">
        <f t="shared" si="1599"/>
        <v>4794</v>
      </c>
      <c r="DR218" s="70">
        <f t="shared" ref="DR218" si="1600">SUM(DQ218/DO218)</f>
        <v>0.97976701410177802</v>
      </c>
    </row>
    <row r="219" spans="1:122" ht="30" customHeight="1" x14ac:dyDescent="0.25">
      <c r="A219" s="43"/>
      <c r="B219" s="44">
        <v>182</v>
      </c>
      <c r="C219" s="31" t="s">
        <v>344</v>
      </c>
      <c r="D219" s="32">
        <f t="shared" si="1544"/>
        <v>19063</v>
      </c>
      <c r="E219" s="33">
        <v>18530</v>
      </c>
      <c r="F219" s="45">
        <v>0.85</v>
      </c>
      <c r="G219" s="35">
        <v>1</v>
      </c>
      <c r="H219" s="55">
        <v>1</v>
      </c>
      <c r="I219" s="32">
        <v>1.4</v>
      </c>
      <c r="J219" s="32">
        <v>1.68</v>
      </c>
      <c r="K219" s="32">
        <v>2.23</v>
      </c>
      <c r="L219" s="32">
        <v>2.57</v>
      </c>
      <c r="M219" s="36">
        <v>66</v>
      </c>
      <c r="N219" s="36">
        <f t="shared" si="1388"/>
        <v>1563922.1867499999</v>
      </c>
      <c r="O219" s="36">
        <v>21</v>
      </c>
      <c r="P219" s="36">
        <f t="shared" si="1388"/>
        <v>497611.60487500008</v>
      </c>
      <c r="Q219" s="36">
        <v>0</v>
      </c>
      <c r="R219" s="36">
        <f t="shared" ref="R219:R221" si="1601">(Q219/12*5*$D219*$F219*$G219*$I219*R$11)+(Q219/12*7*$E219*$F219*$H219*$I219*R$12)</f>
        <v>0</v>
      </c>
      <c r="S219" s="36"/>
      <c r="T219" s="36">
        <f t="shared" ref="T219:T221" si="1602">(S219/12*5*$D219*$F219*$G219*$I219*T$11)+(S219/12*7*$E219*$F219*$H219*$I219*T$12)</f>
        <v>0</v>
      </c>
      <c r="U219" s="36">
        <v>0</v>
      </c>
      <c r="V219" s="36">
        <f t="shared" ref="V219:V221" si="1603">(U219/12*5*$D219*$F219*$G219*$I219*V$11)+(U219/12*7*$E219*$F219*$H219*$I219*V$12)</f>
        <v>0</v>
      </c>
      <c r="W219" s="36">
        <v>13</v>
      </c>
      <c r="X219" s="36">
        <f t="shared" ref="X219:X221" si="1604">(W219/12*5*$D219*$F219*$G219*$I219*X$11)+(W219/12*7*$E219*$F219*$H219*$I219*X$12)</f>
        <v>308045.27920833335</v>
      </c>
      <c r="Y219" s="36"/>
      <c r="Z219" s="36">
        <f t="shared" ref="Z219:Z221" si="1605">(Y219/12*5*$D219*$F219*$G219*$I219*Z$11)+(Y219/12*7*$E219*$F219*$H219*$I219*Z$12)</f>
        <v>0</v>
      </c>
      <c r="AA219" s="36">
        <v>0</v>
      </c>
      <c r="AB219" s="36">
        <f t="shared" ref="AB219:AB221" si="1606">(AA219/12*5*$D219*$F219*$G219*$I219*AB$11)+(AA219/12*7*$E219*$F219*$H219*$I219*AB$12)</f>
        <v>0</v>
      </c>
      <c r="AC219" s="36">
        <v>0</v>
      </c>
      <c r="AD219" s="36">
        <f t="shared" ref="AD219:AD221" si="1607">(AC219/12*5*$D219*$F219*$G219*$I219*AD$11)+(AC219/12*7*$E219*$F219*$H219*$I219*AD$12)</f>
        <v>0</v>
      </c>
      <c r="AE219" s="36">
        <v>0</v>
      </c>
      <c r="AF219" s="36">
        <f t="shared" ref="AF219:AF221" si="1608">(AE219/12*5*$D219*$F219*$G219*$I219*AF$11)+(AE219/12*7*$E219*$F219*$H219*$I219*AF$12)</f>
        <v>0</v>
      </c>
      <c r="AG219" s="36">
        <v>6</v>
      </c>
      <c r="AH219" s="36">
        <f t="shared" ref="AH219:AH221" si="1609">(AG219/12*5*$D219*$F219*$G219*$I219*AH$11)+(AG219/12*7*$E219*$F219*$H219*$I219*AH$12)</f>
        <v>121068.01175000001</v>
      </c>
      <c r="AI219" s="36"/>
      <c r="AJ219" s="36">
        <f t="shared" ref="AJ219:AJ221" si="1610">(AI219/12*5*$D219*$F219*$G219*$I219*AJ$11)+(AI219/12*7*$E219*$F219*$H219*$I219*AJ$12)</f>
        <v>0</v>
      </c>
      <c r="AK219" s="39">
        <v>0</v>
      </c>
      <c r="AL219" s="36">
        <f t="shared" ref="AL219:AL221" si="1611">(AK219/12*5*$D219*$F219*$G219*$I219*AL$11)+(AK219/12*7*$E219*$F219*$H219*$I219*AL$12)</f>
        <v>0</v>
      </c>
      <c r="AM219" s="40">
        <v>30</v>
      </c>
      <c r="AN219" s="36">
        <f t="shared" si="1560"/>
        <v>821749.45440000005</v>
      </c>
      <c r="AO219" s="36">
        <v>0</v>
      </c>
      <c r="AP219" s="36">
        <f t="shared" si="1561"/>
        <v>0</v>
      </c>
      <c r="AQ219" s="36">
        <v>167</v>
      </c>
      <c r="AR219" s="36">
        <f t="shared" si="1562"/>
        <v>4574405.2961599994</v>
      </c>
      <c r="AS219" s="36">
        <v>0</v>
      </c>
      <c r="AT219" s="36">
        <f t="shared" si="1563"/>
        <v>0</v>
      </c>
      <c r="AU219" s="36"/>
      <c r="AV219" s="36">
        <f t="shared" ref="AV219:AV221" si="1612">(AU219/12*5*$D219*$F219*$G219*$I219*AV$11)+(AU219/12*7*$E219*$F219*$H219*$I219*AV$12)</f>
        <v>0</v>
      </c>
      <c r="AW219" s="36"/>
      <c r="AX219" s="36">
        <f t="shared" ref="AX219:AX221" si="1613">(AW219/12*5*$D219*$F219*$G219*$I219*AX$11)+(AW219/12*7*$E219*$F219*$H219*$I219*AX$12)</f>
        <v>0</v>
      </c>
      <c r="AY219" s="36">
        <v>10</v>
      </c>
      <c r="AZ219" s="36">
        <f t="shared" si="1566"/>
        <v>266440.85125000001</v>
      </c>
      <c r="BA219" s="36">
        <v>0</v>
      </c>
      <c r="BB219" s="36">
        <f t="shared" ref="BB219:BB221" si="1614">(BA219/12*5*$D219*$F219*$G219*$I219*BB$11)+(BA219/12*7*$E219*$F219*$H219*$I219*BB$12)</f>
        <v>0</v>
      </c>
      <c r="BC219" s="36">
        <v>0</v>
      </c>
      <c r="BD219" s="36">
        <f t="shared" ref="BD219:BD221" si="1615">(BC219/12*5*$D219*$F219*$G219*$I219*BD$11)+(BC219/12*7*$E219*$F219*$H219*$I219*BD$12)</f>
        <v>0</v>
      </c>
      <c r="BE219" s="36">
        <v>0</v>
      </c>
      <c r="BF219" s="36">
        <f t="shared" ref="BF219:BF221" si="1616">(BE219/12*5*$D219*$F219*$G219*$I219*BF$11)+(BE219/12*7*$E219*$F219*$H219*$I219*BF$12)</f>
        <v>0</v>
      </c>
      <c r="BG219" s="36">
        <v>0</v>
      </c>
      <c r="BH219" s="36">
        <f t="shared" si="1570"/>
        <v>0</v>
      </c>
      <c r="BI219" s="36">
        <v>46</v>
      </c>
      <c r="BJ219" s="36">
        <f t="shared" ref="BJ219:BJ221" si="1617">(BI219/12*5*$D219*$F219*$G219*$I219*BJ$11)+(BI219/12*7*$E219*$F219*$H219*$I219*BJ$12)</f>
        <v>1097397.891975</v>
      </c>
      <c r="BK219" s="36">
        <v>65</v>
      </c>
      <c r="BL219" s="36">
        <f t="shared" ref="BL219:BL221" si="1618">(BK219/12*5*$D219*$F219*$G219*$I219*BL$11)+(BK219/12*7*$E219*$F219*$H219*$I219*BL$12)</f>
        <v>1483714.2926666667</v>
      </c>
      <c r="BM219" s="46">
        <v>0</v>
      </c>
      <c r="BN219" s="36">
        <f t="shared" si="1573"/>
        <v>0</v>
      </c>
      <c r="BO219" s="36">
        <v>0</v>
      </c>
      <c r="BP219" s="36">
        <f t="shared" si="1574"/>
        <v>0</v>
      </c>
      <c r="BQ219" s="36">
        <v>0</v>
      </c>
      <c r="BR219" s="36">
        <f t="shared" ref="BR219:BR221" si="1619">(BQ219/12*5*$D219*$F219*$G219*$I219*BR$11)+(BQ219/12*7*$E219*$F219*$H219*$I219*BR$12)</f>
        <v>0</v>
      </c>
      <c r="BS219" s="36">
        <v>5</v>
      </c>
      <c r="BT219" s="36">
        <f t="shared" ref="BT219:BT221" si="1620">(BS219/12*5*$D219*$F219*$G219*$I219*BT$11)+(BS219/12*7*$E219*$F219*$H219*$I219*BT$12)</f>
        <v>84127.471458333341</v>
      </c>
      <c r="BU219" s="36">
        <v>0</v>
      </c>
      <c r="BV219" s="36">
        <f t="shared" si="1577"/>
        <v>0</v>
      </c>
      <c r="BW219" s="36"/>
      <c r="BX219" s="36">
        <f t="shared" si="1578"/>
        <v>0</v>
      </c>
      <c r="BY219" s="36">
        <v>0</v>
      </c>
      <c r="BZ219" s="36">
        <f t="shared" ref="BZ219:BZ221" si="1621">(BY219/12*5*$D219*$F219*$G219*$I219*BZ$11)+(BY219/12*7*$E219*$F219*$H219*$I219*BZ$12)</f>
        <v>0</v>
      </c>
      <c r="CA219" s="36">
        <v>4</v>
      </c>
      <c r="CB219" s="36">
        <f t="shared" si="1580"/>
        <v>97471.828999999998</v>
      </c>
      <c r="CC219" s="36">
        <v>0</v>
      </c>
      <c r="CD219" s="36">
        <f t="shared" ref="CD219:CD221" si="1622">(CC219/12*5*$D219*$F219*$G219*$I219*CD$11)+(CC219/12*7*$E219*$F219*$H219*$I219*CD$12)</f>
        <v>0</v>
      </c>
      <c r="CE219" s="36">
        <v>4</v>
      </c>
      <c r="CF219" s="36">
        <f t="shared" ref="CF219:CF221" si="1623">(CE219/12*5*$D219*$F219*$G219*$I219*CF$11)+(CE219/12*7*$E219*$F219*$H219*$I219*CF$12)</f>
        <v>67301.977166666649</v>
      </c>
      <c r="CG219" s="36">
        <v>25</v>
      </c>
      <c r="CH219" s="36">
        <f t="shared" ref="CH219:CH221" si="1624">(CG219/12*5*$D219*$F219*$G219*$I219*CH$11)+(CG219/12*7*$E219*$F219*$H219*$I219*CH$12)</f>
        <v>420637.35729166667</v>
      </c>
      <c r="CI219" s="36">
        <v>30</v>
      </c>
      <c r="CJ219" s="36">
        <f t="shared" ref="CJ219:CJ221" si="1625">(CI219/12*5*$D219*$F219*$G219*$I219*CJ$11)+(CI219/12*7*$E219*$F219*$H219*$I219*CJ$12)</f>
        <v>666102.12812500005</v>
      </c>
      <c r="CK219" s="36">
        <v>51</v>
      </c>
      <c r="CL219" s="36">
        <f t="shared" si="1585"/>
        <v>1384826.2710449998</v>
      </c>
      <c r="CM219" s="36">
        <v>36</v>
      </c>
      <c r="CN219" s="36">
        <f t="shared" si="1585"/>
        <v>1123733.8337399999</v>
      </c>
      <c r="CO219" s="41">
        <v>28</v>
      </c>
      <c r="CP219" s="36">
        <f t="shared" ref="CP219:CP221" si="1626">(CO219/12*5*$D219*$F219*$G219*$I219*CP$11)+(CO219/12*7*$E219*$F219*$H219*$I219*CP$12)</f>
        <v>706045.9408333333</v>
      </c>
      <c r="CQ219" s="36">
        <v>35</v>
      </c>
      <c r="CR219" s="36">
        <f t="shared" ref="CR219:CR221" si="1627">(CQ219/12*5*$D219*$F219*$G219*$J219*CR$11)+(CQ219/12*7*$E219*$F219*$H219*$J219*CR$12)</f>
        <v>1067843.8998499999</v>
      </c>
      <c r="CS219" s="36">
        <v>10</v>
      </c>
      <c r="CT219" s="36">
        <f t="shared" ref="CT219:CT221" si="1628">(CS219/12*5*$D219*$F219*$G219*$J219*CT$11)+(CS219/12*7*$E219*$F219*$H219*$J219*CT$12)</f>
        <v>265274.69290000002</v>
      </c>
      <c r="CU219" s="36">
        <v>80</v>
      </c>
      <c r="CV219" s="36">
        <f t="shared" ref="CV219:CV221" si="1629">(CU219/12*5*$D219*$F219*$G219*$J219*CV$11)+(CU219/12*7*$E219*$F219*$H219*$J219*CV$12)</f>
        <v>2445323.0507999999</v>
      </c>
      <c r="CW219" s="36">
        <v>50</v>
      </c>
      <c r="CX219" s="36">
        <f t="shared" ref="CX219:CX221" si="1630">(CW219/12*5*$D219*$F219*$G219*$J219*CX$11)+(CW219/12*7*$E219*$F219*$H219*$J219*CX$12)</f>
        <v>1525491.2855</v>
      </c>
      <c r="CY219" s="36">
        <v>62</v>
      </c>
      <c r="CZ219" s="36">
        <f t="shared" ref="CZ219:CZ221" si="1631">(CY219/12*5*$D219*$F219*$G219*$J219*CZ$11)+(CY219/12*7*$E219*$F219*$H219*$J219*CZ$12)</f>
        <v>1895125.3643700001</v>
      </c>
      <c r="DA219" s="36">
        <v>92</v>
      </c>
      <c r="DB219" s="36">
        <f t="shared" ref="DB219:DB221" si="1632">(DA219/12*5*$D219*$F219*$G219*$I219*DB$11)+(DA219/12*7*$E219*$F219*$H219*$I219*DB$12)</f>
        <v>2319865.2341666664</v>
      </c>
      <c r="DC219" s="36">
        <v>23</v>
      </c>
      <c r="DD219" s="36">
        <f t="shared" ref="DD219:DD221" si="1633">(DC219/12*5*$D219*$F219*$G219*$I219*DD$11)+(DC219/12*7*$E219*$F219*$H219*$I219*DD$12)</f>
        <v>597197.22889166663</v>
      </c>
      <c r="DE219" s="36">
        <v>2</v>
      </c>
      <c r="DF219" s="36">
        <f t="shared" ref="DF219:DF221" si="1634">(DE219/12*5*$D219*$F219*$G219*$J219*DF$11)+(DE219/12*7*$E219*$F219*$H219*$J219*DF$12)</f>
        <v>67669.885499999989</v>
      </c>
      <c r="DG219" s="36">
        <v>15</v>
      </c>
      <c r="DH219" s="36">
        <f t="shared" ref="DH219:DH221" si="1635">(DG219/12*5*$D219*$F219*$G219*$J219*DH$11)+(DG219/12*7*$E219*$F219*$H219*$J219*DH$12)</f>
        <v>492211.78649999999</v>
      </c>
      <c r="DI219" s="36">
        <v>20</v>
      </c>
      <c r="DJ219" s="36">
        <f t="shared" si="1488"/>
        <v>898237.17062500003</v>
      </c>
      <c r="DK219" s="36">
        <v>27</v>
      </c>
      <c r="DL219" s="36">
        <f t="shared" si="1489"/>
        <v>1310712.4516499997</v>
      </c>
      <c r="DM219" s="36"/>
      <c r="DN219" s="36">
        <f t="shared" si="1541"/>
        <v>0</v>
      </c>
      <c r="DO219" s="36">
        <f t="shared" ref="DO219:DP230" si="1636">SUM(M219,O219,Q219,S219,U219,W219,Y219,AA219,AC219,AE219,AG219,AI219,AK219,AM219,AO219,AQ219,AS219,AU219,AW219,AY219,BA219,BC219,BE219,BG219,BI219,BK219,BM219,BO219,BQ219,BS219,BU219,BW219,BY219,CA219,CC219,CE219,CG219,CI219,CK219,CM219,CO219,CQ219,CS219,CU219,CW219,CY219,DA219,DC219,DE219,DG219,DI219,DK219,DM219)</f>
        <v>1023</v>
      </c>
      <c r="DP219" s="36">
        <f t="shared" si="1636"/>
        <v>28169553.728448335</v>
      </c>
      <c r="DQ219" s="47">
        <f t="shared" si="1597"/>
        <v>1023</v>
      </c>
      <c r="DR219" s="80">
        <f t="shared" si="1543"/>
        <v>1</v>
      </c>
    </row>
    <row r="220" spans="1:122" ht="32.25" customHeight="1" x14ac:dyDescent="0.25">
      <c r="A220" s="43"/>
      <c r="B220" s="44">
        <v>183</v>
      </c>
      <c r="C220" s="31" t="s">
        <v>345</v>
      </c>
      <c r="D220" s="32">
        <f t="shared" si="1544"/>
        <v>19063</v>
      </c>
      <c r="E220" s="33">
        <v>18530</v>
      </c>
      <c r="F220" s="45">
        <v>1.32</v>
      </c>
      <c r="G220" s="35">
        <v>1</v>
      </c>
      <c r="H220" s="55">
        <v>1</v>
      </c>
      <c r="I220" s="32">
        <v>1.4</v>
      </c>
      <c r="J220" s="32">
        <v>1.68</v>
      </c>
      <c r="K220" s="32">
        <v>2.23</v>
      </c>
      <c r="L220" s="32">
        <v>2.57</v>
      </c>
      <c r="M220" s="36">
        <v>23</v>
      </c>
      <c r="N220" s="36">
        <f t="shared" si="1388"/>
        <v>846357.88930000004</v>
      </c>
      <c r="O220" s="36">
        <v>0</v>
      </c>
      <c r="P220" s="36">
        <f t="shared" si="1388"/>
        <v>0</v>
      </c>
      <c r="Q220" s="36">
        <v>0</v>
      </c>
      <c r="R220" s="36">
        <f t="shared" si="1601"/>
        <v>0</v>
      </c>
      <c r="S220" s="36"/>
      <c r="T220" s="36">
        <f t="shared" si="1602"/>
        <v>0</v>
      </c>
      <c r="U220" s="36">
        <v>0</v>
      </c>
      <c r="V220" s="36">
        <f t="shared" si="1603"/>
        <v>0</v>
      </c>
      <c r="W220" s="36">
        <v>0</v>
      </c>
      <c r="X220" s="36">
        <f t="shared" si="1604"/>
        <v>0</v>
      </c>
      <c r="Y220" s="36"/>
      <c r="Z220" s="36">
        <f t="shared" si="1605"/>
        <v>0</v>
      </c>
      <c r="AA220" s="36">
        <v>0</v>
      </c>
      <c r="AB220" s="36">
        <f t="shared" si="1606"/>
        <v>0</v>
      </c>
      <c r="AC220" s="36">
        <v>0</v>
      </c>
      <c r="AD220" s="36">
        <f t="shared" si="1607"/>
        <v>0</v>
      </c>
      <c r="AE220" s="36">
        <v>0</v>
      </c>
      <c r="AF220" s="36">
        <f t="shared" si="1608"/>
        <v>0</v>
      </c>
      <c r="AG220" s="36">
        <v>0</v>
      </c>
      <c r="AH220" s="36">
        <f t="shared" si="1609"/>
        <v>0</v>
      </c>
      <c r="AI220" s="36"/>
      <c r="AJ220" s="36">
        <f t="shared" si="1610"/>
        <v>0</v>
      </c>
      <c r="AK220" s="39">
        <v>0</v>
      </c>
      <c r="AL220" s="36">
        <f t="shared" si="1611"/>
        <v>0</v>
      </c>
      <c r="AM220" s="40">
        <v>0</v>
      </c>
      <c r="AN220" s="36">
        <f t="shared" si="1560"/>
        <v>0</v>
      </c>
      <c r="AO220" s="36"/>
      <c r="AP220" s="36">
        <f t="shared" si="1561"/>
        <v>0</v>
      </c>
      <c r="AQ220" s="36">
        <v>1</v>
      </c>
      <c r="AR220" s="36">
        <f t="shared" si="1562"/>
        <v>42537.618816000002</v>
      </c>
      <c r="AS220" s="36">
        <v>0</v>
      </c>
      <c r="AT220" s="36">
        <f t="shared" si="1563"/>
        <v>0</v>
      </c>
      <c r="AU220" s="36"/>
      <c r="AV220" s="36">
        <f t="shared" si="1612"/>
        <v>0</v>
      </c>
      <c r="AW220" s="36"/>
      <c r="AX220" s="36">
        <f t="shared" si="1613"/>
        <v>0</v>
      </c>
      <c r="AY220" s="36"/>
      <c r="AZ220" s="36">
        <f t="shared" si="1566"/>
        <v>0</v>
      </c>
      <c r="BA220" s="36">
        <v>0</v>
      </c>
      <c r="BB220" s="36">
        <f t="shared" si="1614"/>
        <v>0</v>
      </c>
      <c r="BC220" s="36">
        <v>0</v>
      </c>
      <c r="BD220" s="36">
        <f t="shared" si="1615"/>
        <v>0</v>
      </c>
      <c r="BE220" s="36">
        <v>0</v>
      </c>
      <c r="BF220" s="36">
        <f t="shared" si="1616"/>
        <v>0</v>
      </c>
      <c r="BG220" s="36">
        <v>0</v>
      </c>
      <c r="BH220" s="36">
        <f t="shared" si="1570"/>
        <v>0</v>
      </c>
      <c r="BI220" s="36">
        <v>0</v>
      </c>
      <c r="BJ220" s="36">
        <f t="shared" si="1617"/>
        <v>0</v>
      </c>
      <c r="BK220" s="36"/>
      <c r="BL220" s="36">
        <f t="shared" si="1618"/>
        <v>0</v>
      </c>
      <c r="BM220" s="46">
        <v>0</v>
      </c>
      <c r="BN220" s="36">
        <f t="shared" si="1573"/>
        <v>0</v>
      </c>
      <c r="BO220" s="36">
        <v>0</v>
      </c>
      <c r="BP220" s="36">
        <f t="shared" si="1574"/>
        <v>0</v>
      </c>
      <c r="BQ220" s="36">
        <v>0</v>
      </c>
      <c r="BR220" s="36">
        <f t="shared" si="1619"/>
        <v>0</v>
      </c>
      <c r="BS220" s="36"/>
      <c r="BT220" s="36">
        <f t="shared" si="1620"/>
        <v>0</v>
      </c>
      <c r="BU220" s="36">
        <v>0</v>
      </c>
      <c r="BV220" s="36">
        <f t="shared" si="1577"/>
        <v>0</v>
      </c>
      <c r="BW220" s="36"/>
      <c r="BX220" s="36">
        <f t="shared" si="1578"/>
        <v>0</v>
      </c>
      <c r="BY220" s="36">
        <v>0</v>
      </c>
      <c r="BZ220" s="36">
        <f t="shared" si="1621"/>
        <v>0</v>
      </c>
      <c r="CA220" s="36">
        <v>0</v>
      </c>
      <c r="CB220" s="36">
        <f t="shared" si="1580"/>
        <v>0</v>
      </c>
      <c r="CC220" s="36">
        <v>0</v>
      </c>
      <c r="CD220" s="36">
        <f t="shared" si="1622"/>
        <v>0</v>
      </c>
      <c r="CE220" s="36"/>
      <c r="CF220" s="36">
        <f t="shared" si="1623"/>
        <v>0</v>
      </c>
      <c r="CG220" s="36">
        <v>12</v>
      </c>
      <c r="CH220" s="36">
        <f t="shared" si="1624"/>
        <v>313548.03479999996</v>
      </c>
      <c r="CI220" s="36"/>
      <c r="CJ220" s="36">
        <f t="shared" si="1625"/>
        <v>0</v>
      </c>
      <c r="CK220" s="36"/>
      <c r="CL220" s="36">
        <f t="shared" si="1585"/>
        <v>0</v>
      </c>
      <c r="CM220" s="36">
        <v>3</v>
      </c>
      <c r="CN220" s="36">
        <f t="shared" si="1585"/>
        <v>145424.37848399999</v>
      </c>
      <c r="CO220" s="41"/>
      <c r="CP220" s="36">
        <f t="shared" si="1626"/>
        <v>0</v>
      </c>
      <c r="CQ220" s="36"/>
      <c r="CR220" s="36">
        <f t="shared" si="1627"/>
        <v>0</v>
      </c>
      <c r="CS220" s="36"/>
      <c r="CT220" s="36">
        <f t="shared" si="1628"/>
        <v>0</v>
      </c>
      <c r="CU220" s="36"/>
      <c r="CV220" s="36">
        <f t="shared" si="1629"/>
        <v>0</v>
      </c>
      <c r="CW220" s="36">
        <v>1</v>
      </c>
      <c r="CX220" s="36">
        <f t="shared" si="1630"/>
        <v>47379.964632000003</v>
      </c>
      <c r="CY220" s="36">
        <v>1</v>
      </c>
      <c r="CZ220" s="36">
        <f t="shared" si="1631"/>
        <v>47468.035691999998</v>
      </c>
      <c r="DA220" s="36"/>
      <c r="DB220" s="36">
        <f t="shared" si="1632"/>
        <v>0</v>
      </c>
      <c r="DC220" s="36">
        <v>1</v>
      </c>
      <c r="DD220" s="36">
        <f t="shared" si="1633"/>
        <v>40322.26814</v>
      </c>
      <c r="DE220" s="36"/>
      <c r="DF220" s="36">
        <f t="shared" si="1634"/>
        <v>0</v>
      </c>
      <c r="DG220" s="36"/>
      <c r="DH220" s="36">
        <f t="shared" si="1635"/>
        <v>0</v>
      </c>
      <c r="DI220" s="36"/>
      <c r="DJ220" s="36">
        <f t="shared" si="1488"/>
        <v>0</v>
      </c>
      <c r="DK220" s="36"/>
      <c r="DL220" s="36">
        <f t="shared" si="1489"/>
        <v>0</v>
      </c>
      <c r="DM220" s="36"/>
      <c r="DN220" s="36">
        <f t="shared" si="1541"/>
        <v>0</v>
      </c>
      <c r="DO220" s="36">
        <f t="shared" si="1636"/>
        <v>42</v>
      </c>
      <c r="DP220" s="36">
        <f t="shared" si="1636"/>
        <v>1483038.1898640003</v>
      </c>
      <c r="DQ220" s="47">
        <f t="shared" si="1597"/>
        <v>42</v>
      </c>
      <c r="DR220" s="80">
        <f t="shared" si="1543"/>
        <v>1</v>
      </c>
    </row>
    <row r="221" spans="1:122" ht="35.25" customHeight="1" x14ac:dyDescent="0.25">
      <c r="A221" s="43"/>
      <c r="B221" s="44">
        <v>184</v>
      </c>
      <c r="C221" s="31" t="s">
        <v>346</v>
      </c>
      <c r="D221" s="32">
        <f t="shared" si="1544"/>
        <v>19063</v>
      </c>
      <c r="E221" s="33">
        <v>18530</v>
      </c>
      <c r="F221" s="45">
        <v>1.05</v>
      </c>
      <c r="G221" s="35">
        <v>1</v>
      </c>
      <c r="H221" s="55">
        <v>1</v>
      </c>
      <c r="I221" s="32">
        <v>1.4</v>
      </c>
      <c r="J221" s="32">
        <v>1.68</v>
      </c>
      <c r="K221" s="32">
        <v>2.23</v>
      </c>
      <c r="L221" s="32">
        <v>2.57</v>
      </c>
      <c r="M221" s="36">
        <v>218</v>
      </c>
      <c r="N221" s="36">
        <f t="shared" si="1388"/>
        <v>6381137.0507500004</v>
      </c>
      <c r="O221" s="36">
        <v>92</v>
      </c>
      <c r="P221" s="36">
        <f t="shared" si="1388"/>
        <v>2692956.9205000005</v>
      </c>
      <c r="Q221" s="36">
        <v>0</v>
      </c>
      <c r="R221" s="36">
        <f t="shared" si="1601"/>
        <v>0</v>
      </c>
      <c r="S221" s="36"/>
      <c r="T221" s="36">
        <f t="shared" si="1602"/>
        <v>0</v>
      </c>
      <c r="U221" s="36">
        <v>0</v>
      </c>
      <c r="V221" s="36">
        <f t="shared" si="1603"/>
        <v>0</v>
      </c>
      <c r="W221" s="36">
        <v>19</v>
      </c>
      <c r="X221" s="36">
        <f t="shared" si="1604"/>
        <v>556154.14662499994</v>
      </c>
      <c r="Y221" s="36">
        <v>48</v>
      </c>
      <c r="Z221" s="36">
        <f t="shared" si="1605"/>
        <v>1633829.4419999998</v>
      </c>
      <c r="AA221" s="36">
        <v>0</v>
      </c>
      <c r="AB221" s="36">
        <f t="shared" si="1606"/>
        <v>0</v>
      </c>
      <c r="AC221" s="36">
        <v>0</v>
      </c>
      <c r="AD221" s="36">
        <f t="shared" si="1607"/>
        <v>0</v>
      </c>
      <c r="AE221" s="36">
        <v>0</v>
      </c>
      <c r="AF221" s="36">
        <f t="shared" si="1608"/>
        <v>0</v>
      </c>
      <c r="AG221" s="36">
        <v>17</v>
      </c>
      <c r="AH221" s="36">
        <f t="shared" si="1609"/>
        <v>423738.04112500005</v>
      </c>
      <c r="AI221" s="36"/>
      <c r="AJ221" s="36">
        <f t="shared" si="1610"/>
        <v>0</v>
      </c>
      <c r="AK221" s="39">
        <v>0</v>
      </c>
      <c r="AL221" s="36">
        <f t="shared" si="1611"/>
        <v>0</v>
      </c>
      <c r="AM221" s="40">
        <v>65</v>
      </c>
      <c r="AN221" s="36">
        <f t="shared" si="1560"/>
        <v>2199388.2456000005</v>
      </c>
      <c r="AO221" s="36">
        <v>0</v>
      </c>
      <c r="AP221" s="36">
        <f t="shared" si="1561"/>
        <v>0</v>
      </c>
      <c r="AQ221" s="36">
        <v>140</v>
      </c>
      <c r="AR221" s="36">
        <f t="shared" si="1562"/>
        <v>4737143.9135999996</v>
      </c>
      <c r="AS221" s="36">
        <v>0</v>
      </c>
      <c r="AT221" s="36">
        <f t="shared" si="1563"/>
        <v>0</v>
      </c>
      <c r="AU221" s="36"/>
      <c r="AV221" s="36">
        <f t="shared" si="1612"/>
        <v>0</v>
      </c>
      <c r="AW221" s="36"/>
      <c r="AX221" s="36">
        <f t="shared" si="1613"/>
        <v>0</v>
      </c>
      <c r="AY221" s="36">
        <v>10</v>
      </c>
      <c r="AZ221" s="36">
        <f t="shared" si="1566"/>
        <v>329132.81625000003</v>
      </c>
      <c r="BA221" s="36">
        <v>0</v>
      </c>
      <c r="BB221" s="36">
        <f t="shared" si="1614"/>
        <v>0</v>
      </c>
      <c r="BC221" s="36">
        <v>0</v>
      </c>
      <c r="BD221" s="36">
        <f t="shared" si="1615"/>
        <v>0</v>
      </c>
      <c r="BE221" s="36">
        <v>0</v>
      </c>
      <c r="BF221" s="36">
        <f t="shared" si="1616"/>
        <v>0</v>
      </c>
      <c r="BG221" s="36">
        <v>0</v>
      </c>
      <c r="BH221" s="36">
        <f t="shared" si="1570"/>
        <v>0</v>
      </c>
      <c r="BI221" s="36">
        <v>41</v>
      </c>
      <c r="BJ221" s="36">
        <f t="shared" si="1617"/>
        <v>1208260.3388624999</v>
      </c>
      <c r="BK221" s="36">
        <v>297</v>
      </c>
      <c r="BL221" s="36">
        <f t="shared" si="1618"/>
        <v>8374593.7043999992</v>
      </c>
      <c r="BM221" s="46"/>
      <c r="BN221" s="36">
        <f t="shared" si="1573"/>
        <v>0</v>
      </c>
      <c r="BO221" s="36"/>
      <c r="BP221" s="36">
        <f t="shared" si="1574"/>
        <v>0</v>
      </c>
      <c r="BQ221" s="36">
        <v>0</v>
      </c>
      <c r="BR221" s="36">
        <f t="shared" si="1619"/>
        <v>0</v>
      </c>
      <c r="BS221" s="36">
        <v>15</v>
      </c>
      <c r="BT221" s="36">
        <f t="shared" si="1620"/>
        <v>311766.51187499997</v>
      </c>
      <c r="BU221" s="36">
        <v>0</v>
      </c>
      <c r="BV221" s="36">
        <f t="shared" si="1577"/>
        <v>0</v>
      </c>
      <c r="BW221" s="36"/>
      <c r="BX221" s="36">
        <f t="shared" si="1578"/>
        <v>0</v>
      </c>
      <c r="BY221" s="36">
        <v>0</v>
      </c>
      <c r="BZ221" s="36">
        <f t="shared" si="1621"/>
        <v>0</v>
      </c>
      <c r="CA221" s="36">
        <v>3</v>
      </c>
      <c r="CB221" s="36">
        <f t="shared" si="1580"/>
        <v>90304.782750000013</v>
      </c>
      <c r="CC221" s="36">
        <v>0</v>
      </c>
      <c r="CD221" s="36">
        <f t="shared" si="1622"/>
        <v>0</v>
      </c>
      <c r="CE221" s="36">
        <v>7</v>
      </c>
      <c r="CF221" s="36">
        <f t="shared" si="1623"/>
        <v>145491.03887500003</v>
      </c>
      <c r="CG221" s="36">
        <v>23</v>
      </c>
      <c r="CH221" s="36">
        <f t="shared" si="1624"/>
        <v>478041.98487500002</v>
      </c>
      <c r="CI221" s="36">
        <v>45</v>
      </c>
      <c r="CJ221" s="36">
        <f t="shared" si="1625"/>
        <v>1234248.0609375001</v>
      </c>
      <c r="CK221" s="36">
        <v>67</v>
      </c>
      <c r="CL221" s="36">
        <f t="shared" si="1585"/>
        <v>2247347.8239449998</v>
      </c>
      <c r="CM221" s="36">
        <v>43</v>
      </c>
      <c r="CN221" s="36">
        <f t="shared" si="1585"/>
        <v>1658058.2546850001</v>
      </c>
      <c r="CO221" s="41">
        <v>19</v>
      </c>
      <c r="CP221" s="36">
        <f t="shared" si="1626"/>
        <v>591832.62687499984</v>
      </c>
      <c r="CQ221" s="36">
        <v>43</v>
      </c>
      <c r="CR221" s="36">
        <f t="shared" si="1627"/>
        <v>1620610.1538900002</v>
      </c>
      <c r="CS221" s="36">
        <v>35</v>
      </c>
      <c r="CT221" s="36">
        <f t="shared" si="1628"/>
        <v>1146922.93695</v>
      </c>
      <c r="CU221" s="36">
        <v>58</v>
      </c>
      <c r="CV221" s="36">
        <f t="shared" si="1629"/>
        <v>2190002.5557899997</v>
      </c>
      <c r="CW221" s="36">
        <v>68</v>
      </c>
      <c r="CX221" s="36">
        <f t="shared" si="1630"/>
        <v>2562825.3596400004</v>
      </c>
      <c r="CY221" s="36">
        <v>113</v>
      </c>
      <c r="CZ221" s="36">
        <f t="shared" si="1631"/>
        <v>4266729.1173149999</v>
      </c>
      <c r="DA221" s="36">
        <v>52</v>
      </c>
      <c r="DB221" s="36">
        <f t="shared" si="1632"/>
        <v>1619752.4524999997</v>
      </c>
      <c r="DC221" s="36">
        <v>39</v>
      </c>
      <c r="DD221" s="36">
        <f t="shared" si="1633"/>
        <v>1250906.7275249998</v>
      </c>
      <c r="DE221" s="36"/>
      <c r="DF221" s="36">
        <f t="shared" si="1634"/>
        <v>0</v>
      </c>
      <c r="DG221" s="36">
        <v>44</v>
      </c>
      <c r="DH221" s="36">
        <f t="shared" si="1635"/>
        <v>1783543.8851999999</v>
      </c>
      <c r="DI221" s="36">
        <v>2</v>
      </c>
      <c r="DJ221" s="36">
        <f t="shared" si="1488"/>
        <v>110958.7093125</v>
      </c>
      <c r="DK221" s="36">
        <v>42</v>
      </c>
      <c r="DL221" s="36">
        <f t="shared" si="1489"/>
        <v>2518623.9266999997</v>
      </c>
      <c r="DM221" s="36"/>
      <c r="DN221" s="36">
        <f t="shared" si="1541"/>
        <v>0</v>
      </c>
      <c r="DO221" s="36">
        <f t="shared" si="1636"/>
        <v>1665</v>
      </c>
      <c r="DP221" s="36">
        <f t="shared" si="1636"/>
        <v>54364301.529352501</v>
      </c>
      <c r="DQ221" s="47">
        <f t="shared" si="1597"/>
        <v>1665</v>
      </c>
      <c r="DR221" s="80">
        <f t="shared" si="1543"/>
        <v>1</v>
      </c>
    </row>
    <row r="222" spans="1:122" ht="36" customHeight="1" x14ac:dyDescent="0.25">
      <c r="A222" s="43">
        <v>1</v>
      </c>
      <c r="B222" s="44">
        <v>185</v>
      </c>
      <c r="C222" s="31" t="s">
        <v>347</v>
      </c>
      <c r="D222" s="32">
        <f t="shared" si="1544"/>
        <v>19063</v>
      </c>
      <c r="E222" s="33">
        <v>18530</v>
      </c>
      <c r="F222" s="45">
        <v>1.01</v>
      </c>
      <c r="G222" s="35">
        <v>1</v>
      </c>
      <c r="H222" s="73">
        <v>0.94</v>
      </c>
      <c r="I222" s="32">
        <v>1.4</v>
      </c>
      <c r="J222" s="32">
        <v>1.68</v>
      </c>
      <c r="K222" s="32">
        <v>2.23</v>
      </c>
      <c r="L222" s="32">
        <v>2.57</v>
      </c>
      <c r="M222" s="36">
        <v>0</v>
      </c>
      <c r="N222" s="36">
        <f>(M222/12*5*$D222*$F222*$G222*$I222*N$11)+(M222/12*7*$E222*$F222*$H222*$I222)</f>
        <v>0</v>
      </c>
      <c r="O222" s="36">
        <v>17</v>
      </c>
      <c r="P222" s="36">
        <f>(O222/12*5*$D222*$F222*$G222*$I222*P$11)+(O222/12*7*$E222*$F222*$H222*$I222)</f>
        <v>437082.05257500004</v>
      </c>
      <c r="Q222" s="36">
        <v>0</v>
      </c>
      <c r="R222" s="36">
        <f>(Q222/12*5*$D222*$F222*$G222*$I222*R$11)+(Q222/12*7*$E222*$F222*$H222*$I222)</f>
        <v>0</v>
      </c>
      <c r="S222" s="36"/>
      <c r="T222" s="36">
        <f>(S222/12*5*$D222*$F222*$G222*$I222*T$11)+(S222/12*7*$E222*$F222*$H222*$I222)</f>
        <v>0</v>
      </c>
      <c r="U222" s="36">
        <v>0</v>
      </c>
      <c r="V222" s="36">
        <f>(U222/12*5*$D222*$F222*$G222*$I222*V$11)+(U222/12*7*$E222*$F222*$H222*$I222)</f>
        <v>0</v>
      </c>
      <c r="W222" s="36">
        <v>13</v>
      </c>
      <c r="X222" s="36">
        <f>(W222/12*5*$D222*$F222*$G222*$I222*X$11)+(W222/12*7*$E222*$F222*$H222*$I222)</f>
        <v>334239.21667499992</v>
      </c>
      <c r="Y222" s="36">
        <v>1260</v>
      </c>
      <c r="Z222" s="36">
        <f>(Y222/12*5*$D222*$F222*$G222*$I222*Z$11)+(Y222/12*7*$E222*$F222*$H222*$I222)</f>
        <v>32395493.308499999</v>
      </c>
      <c r="AA222" s="36">
        <v>0</v>
      </c>
      <c r="AB222" s="36">
        <f>(AA222/12*5*$D222*$F222*$G222*$I222*AB$11)+(AA222/12*7*$E222*$F222*$H222*$I222)</f>
        <v>0</v>
      </c>
      <c r="AC222" s="36">
        <v>0</v>
      </c>
      <c r="AD222" s="36">
        <f>(AC222/12*5*$D222*$F222*$G222*$I222*AD$11)+(AC222/12*7*$E222*$F222*$H222*$I222)</f>
        <v>0</v>
      </c>
      <c r="AE222" s="36">
        <v>0</v>
      </c>
      <c r="AF222" s="36">
        <f>(AE222/12*5*$D222*$F222*$G222*$I222*AF$11)+(AE222/12*7*$E222*$F222*$H222*$I222)</f>
        <v>0</v>
      </c>
      <c r="AG222" s="36">
        <v>0</v>
      </c>
      <c r="AH222" s="36">
        <f>(AG222/12*5*$D222*$F222*$G222*$I222*AH$11)+(AG222/12*7*$E222*$F222*$H222*$I222)</f>
        <v>0</v>
      </c>
      <c r="AI222" s="36"/>
      <c r="AJ222" s="36">
        <f>(AI222/12*5*$D222*$F222*$G222*$I222*AJ$11)+(AI222/12*7*$E222*$F222*$H222*$I222)</f>
        <v>0</v>
      </c>
      <c r="AK222" s="39">
        <v>0</v>
      </c>
      <c r="AL222" s="36">
        <f>(AK222/12*5*$D222*$F222*$G222*$I222*AL$11)+(AK222/12*7*$E222*$F222*$H222*$I222)</f>
        <v>0</v>
      </c>
      <c r="AM222" s="40">
        <v>0</v>
      </c>
      <c r="AN222" s="36">
        <f>(AM222/12*5*$D222*$F222*$G222*$J222*AN$11)+(AM222/12*7*$E222*$F222*$H222*$J222)</f>
        <v>0</v>
      </c>
      <c r="AO222" s="36">
        <v>0</v>
      </c>
      <c r="AP222" s="36">
        <f>(AO222/12*5*$D222*$F222*$G222*$J222*AP$11)+(AO222/12*7*$E222*$F222*$H222*$J222)</f>
        <v>0</v>
      </c>
      <c r="AQ222" s="36">
        <v>0</v>
      </c>
      <c r="AR222" s="36">
        <f>(AQ222/12*5*$D222*$F222*$G222*$J222*AR$11)+(AQ222/12*7*$E222*$F222*$H222*$J222)</f>
        <v>0</v>
      </c>
      <c r="AS222" s="36">
        <v>0</v>
      </c>
      <c r="AT222" s="36">
        <f>(AS222/12*5*$D222*$F222*$G222*$J222*AT$11)+(AS222/12*7*$E222*$F222*$H222*$J222)</f>
        <v>0</v>
      </c>
      <c r="AU222" s="36"/>
      <c r="AV222" s="36">
        <f>(AU222/12*5*$D222*$F222*$G222*$I222*AV$11)+(AU222/12*7*$E222*$F222*$H222*$I222)</f>
        <v>0</v>
      </c>
      <c r="AW222" s="36"/>
      <c r="AX222" s="36">
        <f>(AW222/12*5*$D222*$F222*$G222*$I222*AX$11)+(AW222/12*7*$E222*$F222*$H222*$I222)</f>
        <v>0</v>
      </c>
      <c r="AY222" s="36"/>
      <c r="AZ222" s="36">
        <f>(AY222/12*5*$D222*$F222*$G222*$J222*AZ$11)+(AY222/12*7*$E222*$F222*$H222*$J222)</f>
        <v>0</v>
      </c>
      <c r="BA222" s="36">
        <v>0</v>
      </c>
      <c r="BB222" s="36">
        <f>(BA222/12*5*$D222*$F222*$G222*$I222*BB$11)+(BA222/12*7*$E222*$F222*$H222*$I222)</f>
        <v>0</v>
      </c>
      <c r="BC222" s="36">
        <v>0</v>
      </c>
      <c r="BD222" s="36">
        <f>(BC222/12*5*$D222*$F222*$G222*$I222*BD$11)+(BC222/12*7*$E222*$F222*$H222*$I222)</f>
        <v>0</v>
      </c>
      <c r="BE222" s="36">
        <v>0</v>
      </c>
      <c r="BF222" s="36">
        <f>(BE222/12*5*$D222*$F222*$G222*$I222*BF$11)+(BE222/12*7*$E222*$F222*$H222*$I222)</f>
        <v>0</v>
      </c>
      <c r="BG222" s="36">
        <v>0</v>
      </c>
      <c r="BH222" s="36">
        <f>(BG222/12*5*$D222*$F222*$G222*$J222*BH$11)+(BG222/12*7*$E222*$F222*$H222*$J222)</f>
        <v>0</v>
      </c>
      <c r="BI222" s="36">
        <v>0</v>
      </c>
      <c r="BJ222" s="36">
        <f>(BI222/12*5*$D222*$F222*$G222*$I222*BJ$11)+(BI222/12*7*$E222*$F222*$H222*$I222)</f>
        <v>0</v>
      </c>
      <c r="BK222" s="36"/>
      <c r="BL222" s="36">
        <f>(BK222/12*5*$D222*$F222*$G222*$I222*BL$11)+(BK222/12*7*$E222*$F222*$H222*$I222)</f>
        <v>0</v>
      </c>
      <c r="BM222" s="46">
        <v>0</v>
      </c>
      <c r="BN222" s="36">
        <f>(BM222/12*5*$D222*$F222*$G222*$J222*BN$11)+(BM222/12*7*$E222*$F222*$H222*$J222)</f>
        <v>0</v>
      </c>
      <c r="BO222" s="36">
        <v>0</v>
      </c>
      <c r="BP222" s="36">
        <f>(BO222/12*5*$D222*$F222*$G222*$J222*BP$11)+(BO222/12*7*$E222*$F222*$H222*$J222)</f>
        <v>0</v>
      </c>
      <c r="BQ222" s="36">
        <v>0</v>
      </c>
      <c r="BR222" s="36">
        <f>(BQ222/12*5*$D222*$F222*$G222*$I222*BR$11)+(BQ222/12*7*$E222*$F222*$H222*$I222)</f>
        <v>0</v>
      </c>
      <c r="BS222" s="36">
        <v>0</v>
      </c>
      <c r="BT222" s="36">
        <f>(BS222/12*5*$D222*$F222*$G222*$I222*BT$11)+(BS222/12*7*$E222*$F222*$H222*$I222)</f>
        <v>0</v>
      </c>
      <c r="BU222" s="36">
        <v>0</v>
      </c>
      <c r="BV222" s="36">
        <f>(BU222/12*5*$D222*$F222*$G222*$J222*BV$11)+(BU222/12*7*$E222*$F222*$H222*$J222)</f>
        <v>0</v>
      </c>
      <c r="BW222" s="36"/>
      <c r="BX222" s="36">
        <f>(BW222/12*5*$D222*$F222*$G222*$J222*BX$11)+(BW222/12*7*$E222*$F222*$H222*$J222)</f>
        <v>0</v>
      </c>
      <c r="BY222" s="36">
        <v>0</v>
      </c>
      <c r="BZ222" s="36">
        <f>(BY222/12*5*$D222*$F222*$G222*$I222*BZ$11)+(BY222/12*7*$E222*$F222*$H222*$I222)</f>
        <v>0</v>
      </c>
      <c r="CA222" s="36">
        <v>0</v>
      </c>
      <c r="CB222" s="36">
        <f>(CA222/12*5*$D222*$F222*$G222*$J222*CB$11)+(CA222/12*7*$E222*$F222*$H222*$J222)</f>
        <v>0</v>
      </c>
      <c r="CC222" s="36">
        <v>0</v>
      </c>
      <c r="CD222" s="36">
        <f>(CC222/12*5*$D222*$F222*$G222*$I222*CD$11)+(CC222/12*7*$E222*$F222*$H222*$I222)</f>
        <v>0</v>
      </c>
      <c r="CE222" s="36"/>
      <c r="CF222" s="36">
        <f>(CE222/12*5*$D222*$F222*$G222*$I222*CF$11)+(CE222/12*7*$E222*$F222*$H222*$I222)</f>
        <v>0</v>
      </c>
      <c r="CG222" s="36"/>
      <c r="CH222" s="36">
        <f>(CG222/12*5*$D222*$F222*$G222*$I222*CH$11)+(CG222/12*7*$E222*$F222*$H222*$I222)</f>
        <v>0</v>
      </c>
      <c r="CI222" s="36"/>
      <c r="CJ222" s="36">
        <f>(CI222/12*5*$D222*$F222*$G222*$I222*CJ$11)+(CI222/12*7*$E222*$F222*$H222*$I222)</f>
        <v>0</v>
      </c>
      <c r="CK222" s="36"/>
      <c r="CL222" s="36">
        <f>(CK222/12*5*$D222*$F222*$G222*$J222*CL$11)+(CK222/12*7*$E222*$F222*$H222*$J222)</f>
        <v>0</v>
      </c>
      <c r="CM222" s="36"/>
      <c r="CN222" s="36">
        <f>(CM222/12*5*$D222*$F222*$G222*$J222*CN$11)+(CM222/12*7*$E222*$F222*$H222*$J222)</f>
        <v>0</v>
      </c>
      <c r="CO222" s="41"/>
      <c r="CP222" s="36">
        <f>(CO222/12*5*$D222*$F222*$G222*$I222*CP$11)+(CO222/12*7*$E222*$F222*$H222*$I222)</f>
        <v>0</v>
      </c>
      <c r="CQ222" s="36"/>
      <c r="CR222" s="36">
        <f>(CQ222/12*5*$D222*$F222*$G222*$J222*CR$11)+(CQ222/12*7*$E222*$F222*$H222*$J222)</f>
        <v>0</v>
      </c>
      <c r="CS222" s="36"/>
      <c r="CT222" s="36">
        <f>(CS222/12*5*$D222*$F222*$G222*$J222*CT$11)+(CS222/12*7*$E222*$F222*$H222*$J222)</f>
        <v>0</v>
      </c>
      <c r="CU222" s="36"/>
      <c r="CV222" s="36">
        <f>(CU222/12*5*$D222*$F222*$G222*$J222*CV$11)+(CU222/12*7*$E222*$F222*$H222*$J222)</f>
        <v>0</v>
      </c>
      <c r="CW222" s="36"/>
      <c r="CX222" s="36">
        <f>(CW222/12*5*$D222*$F222*$G222*$J222*CX$11)+(CW222/12*7*$E222*$F222*$H222*$J222)</f>
        <v>0</v>
      </c>
      <c r="CY222" s="36"/>
      <c r="CZ222" s="36">
        <f>(CY222/12*5*$D222*$F222*$G222*$J222*CZ$11)+(CY222/12*7*$E222*$F222*$H222*$J222)</f>
        <v>0</v>
      </c>
      <c r="DA222" s="36"/>
      <c r="DB222" s="36">
        <f>(DA222/12*5*$D222*$F222*$G222*$I222*DB$11)+(DA222/12*7*$E222*$F222*$H222*$I222)</f>
        <v>0</v>
      </c>
      <c r="DC222" s="36"/>
      <c r="DD222" s="36">
        <f>(DC222/12*5*$D222*$F222*$G222*$I222*DD$11)+(DC222/12*7*$E222*$F222*$H222*$I222)</f>
        <v>0</v>
      </c>
      <c r="DE222" s="36"/>
      <c r="DF222" s="36">
        <f>(DE222/12*5*$D222*$F222*$G222*$J222*DF$11)+(DE222/12*7*$E222*$F222*$H222*$J222)</f>
        <v>0</v>
      </c>
      <c r="DG222" s="36"/>
      <c r="DH222" s="36">
        <f>(DG222/12*5*$D222*$F222*$G222*$J222*DH$11)+(DG222/12*7*$E222*$F222*$H222*$J222)</f>
        <v>0</v>
      </c>
      <c r="DI222" s="36"/>
      <c r="DJ222" s="36">
        <f>(DI222/12*5*$D222*$F222*$G222*$K222*DJ$11)+(DI222/12*7*$E222*$F222*$H222*$K222)</f>
        <v>0</v>
      </c>
      <c r="DK222" s="36"/>
      <c r="DL222" s="36">
        <f>(DK222/12*5*$D222*$F222*$G222*$L222*DL$11)+(DK222/12*7*$E222*$F222*$H222*$L222)</f>
        <v>0</v>
      </c>
      <c r="DM222" s="36"/>
      <c r="DN222" s="36">
        <f t="shared" si="1541"/>
        <v>0</v>
      </c>
      <c r="DO222" s="36">
        <f t="shared" si="1636"/>
        <v>1290</v>
      </c>
      <c r="DP222" s="36">
        <f t="shared" si="1636"/>
        <v>33166814.577749997</v>
      </c>
      <c r="DQ222" s="47">
        <f t="shared" si="1597"/>
        <v>1213</v>
      </c>
      <c r="DR222" s="80">
        <f t="shared" si="1543"/>
        <v>0.94031007751937989</v>
      </c>
    </row>
    <row r="223" spans="1:122" ht="30" customHeight="1" x14ac:dyDescent="0.25">
      <c r="A223" s="43"/>
      <c r="B223" s="44">
        <v>186</v>
      </c>
      <c r="C223" s="31" t="s">
        <v>348</v>
      </c>
      <c r="D223" s="32">
        <f t="shared" si="1544"/>
        <v>19063</v>
      </c>
      <c r="E223" s="33">
        <v>18530</v>
      </c>
      <c r="F223" s="45">
        <v>2.11</v>
      </c>
      <c r="G223" s="35">
        <v>1</v>
      </c>
      <c r="H223" s="55">
        <v>1</v>
      </c>
      <c r="I223" s="32">
        <v>1.4</v>
      </c>
      <c r="J223" s="32">
        <v>1.68</v>
      </c>
      <c r="K223" s="32">
        <v>2.23</v>
      </c>
      <c r="L223" s="32">
        <v>2.57</v>
      </c>
      <c r="M223" s="36">
        <v>18</v>
      </c>
      <c r="N223" s="36">
        <f t="shared" si="1388"/>
        <v>1058783.68365</v>
      </c>
      <c r="O223" s="36">
        <v>0</v>
      </c>
      <c r="P223" s="36">
        <f t="shared" si="1388"/>
        <v>0</v>
      </c>
      <c r="Q223" s="36">
        <v>0</v>
      </c>
      <c r="R223" s="36">
        <f t="shared" ref="R223:R227" si="1637">(Q223/12*5*$D223*$F223*$G223*$I223*R$11)+(Q223/12*7*$E223*$F223*$H223*$I223*R$12)</f>
        <v>0</v>
      </c>
      <c r="S223" s="36"/>
      <c r="T223" s="36">
        <f t="shared" ref="T223:T227" si="1638">(S223/12*5*$D223*$F223*$G223*$I223*T$11)+(S223/12*7*$E223*$F223*$H223*$I223*T$12)</f>
        <v>0</v>
      </c>
      <c r="U223" s="36">
        <v>0</v>
      </c>
      <c r="V223" s="36">
        <f t="shared" ref="V223:V227" si="1639">(U223/12*5*$D223*$F223*$G223*$I223*V$11)+(U223/12*7*$E223*$F223*$H223*$I223*V$12)</f>
        <v>0</v>
      </c>
      <c r="W223" s="36">
        <v>0</v>
      </c>
      <c r="X223" s="36">
        <f t="shared" ref="X223:X227" si="1640">(W223/12*5*$D223*$F223*$G223*$I223*X$11)+(W223/12*7*$E223*$F223*$H223*$I223*X$12)</f>
        <v>0</v>
      </c>
      <c r="Y223" s="36">
        <v>2</v>
      </c>
      <c r="Z223" s="36">
        <f t="shared" ref="Z223:Z227" si="1641">(Y223/12*5*$D223*$F223*$G223*$I223*Z$11)+(Y223/12*7*$E223*$F223*$H223*$I223*Z$12)</f>
        <v>136800.79851666663</v>
      </c>
      <c r="AA223" s="36">
        <v>0</v>
      </c>
      <c r="AB223" s="36">
        <f t="shared" ref="AB223:AB227" si="1642">(AA223/12*5*$D223*$F223*$G223*$I223*AB$11)+(AA223/12*7*$E223*$F223*$H223*$I223*AB$12)</f>
        <v>0</v>
      </c>
      <c r="AC223" s="36">
        <v>0</v>
      </c>
      <c r="AD223" s="36">
        <f t="shared" ref="AD223:AD227" si="1643">(AC223/12*5*$D223*$F223*$G223*$I223*AD$11)+(AC223/12*7*$E223*$F223*$H223*$I223*AD$12)</f>
        <v>0</v>
      </c>
      <c r="AE223" s="36">
        <v>0</v>
      </c>
      <c r="AF223" s="36">
        <f t="shared" ref="AF223:AF227" si="1644">(AE223/12*5*$D223*$F223*$G223*$I223*AF$11)+(AE223/12*7*$E223*$F223*$H223*$I223*AF$12)</f>
        <v>0</v>
      </c>
      <c r="AG223" s="36">
        <v>0</v>
      </c>
      <c r="AH223" s="36">
        <f t="shared" ref="AH223:AH227" si="1645">(AG223/12*5*$D223*$F223*$G223*$I223*AH$11)+(AG223/12*7*$E223*$F223*$H223*$I223*AH$12)</f>
        <v>0</v>
      </c>
      <c r="AI223" s="36"/>
      <c r="AJ223" s="36">
        <f t="shared" ref="AJ223:AJ227" si="1646">(AI223/12*5*$D223*$F223*$G223*$I223*AJ$11)+(AI223/12*7*$E223*$F223*$H223*$I223*AJ$12)</f>
        <v>0</v>
      </c>
      <c r="AK223" s="39">
        <v>0</v>
      </c>
      <c r="AL223" s="36">
        <f t="shared" ref="AL223:AL227" si="1647">(AK223/12*5*$D223*$F223*$G223*$I223*AL$11)+(AK223/12*7*$E223*$F223*$H223*$I223*AL$12)</f>
        <v>0</v>
      </c>
      <c r="AM223" s="40">
        <v>0</v>
      </c>
      <c r="AN223" s="36">
        <f t="shared" si="1560"/>
        <v>0</v>
      </c>
      <c r="AO223" s="36">
        <v>0</v>
      </c>
      <c r="AP223" s="36">
        <f t="shared" si="1561"/>
        <v>0</v>
      </c>
      <c r="AQ223" s="36"/>
      <c r="AR223" s="36">
        <f t="shared" si="1562"/>
        <v>0</v>
      </c>
      <c r="AS223" s="36">
        <v>0</v>
      </c>
      <c r="AT223" s="36">
        <f t="shared" si="1563"/>
        <v>0</v>
      </c>
      <c r="AU223" s="36"/>
      <c r="AV223" s="36">
        <f t="shared" ref="AV223:AV227" si="1648">(AU223/12*5*$D223*$F223*$G223*$I223*AV$11)+(AU223/12*7*$E223*$F223*$H223*$I223*AV$12)</f>
        <v>0</v>
      </c>
      <c r="AW223" s="36"/>
      <c r="AX223" s="36">
        <f t="shared" ref="AX223:AX227" si="1649">(AW223/12*5*$D223*$F223*$G223*$I223*AX$11)+(AW223/12*7*$E223*$F223*$H223*$I223*AX$12)</f>
        <v>0</v>
      </c>
      <c r="AY223" s="36"/>
      <c r="AZ223" s="36">
        <f t="shared" si="1566"/>
        <v>0</v>
      </c>
      <c r="BA223" s="36">
        <v>0</v>
      </c>
      <c r="BB223" s="36">
        <f t="shared" ref="BB223:BB227" si="1650">(BA223/12*5*$D223*$F223*$G223*$I223*BB$11)+(BA223/12*7*$E223*$F223*$H223*$I223*BB$12)</f>
        <v>0</v>
      </c>
      <c r="BC223" s="36">
        <v>0</v>
      </c>
      <c r="BD223" s="36">
        <f t="shared" ref="BD223:BD227" si="1651">(BC223/12*5*$D223*$F223*$G223*$I223*BD$11)+(BC223/12*7*$E223*$F223*$H223*$I223*BD$12)</f>
        <v>0</v>
      </c>
      <c r="BE223" s="36">
        <v>0</v>
      </c>
      <c r="BF223" s="36">
        <f t="shared" ref="BF223:BF227" si="1652">(BE223/12*5*$D223*$F223*$G223*$I223*BF$11)+(BE223/12*7*$E223*$F223*$H223*$I223*BF$12)</f>
        <v>0</v>
      </c>
      <c r="BG223" s="36">
        <v>0</v>
      </c>
      <c r="BH223" s="36">
        <f t="shared" si="1570"/>
        <v>0</v>
      </c>
      <c r="BI223" s="36">
        <v>0</v>
      </c>
      <c r="BJ223" s="36">
        <f t="shared" ref="BJ223:BJ227" si="1653">(BI223/12*5*$D223*$F223*$G223*$I223*BJ$11)+(BI223/12*7*$E223*$F223*$H223*$I223*BJ$12)</f>
        <v>0</v>
      </c>
      <c r="BK223" s="36"/>
      <c r="BL223" s="36">
        <f t="shared" ref="BL223:BL227" si="1654">(BK223/12*5*$D223*$F223*$G223*$I223*BL$11)+(BK223/12*7*$E223*$F223*$H223*$I223*BL$12)</f>
        <v>0</v>
      </c>
      <c r="BM223" s="46">
        <v>0</v>
      </c>
      <c r="BN223" s="36">
        <f t="shared" si="1573"/>
        <v>0</v>
      </c>
      <c r="BO223" s="36">
        <v>0</v>
      </c>
      <c r="BP223" s="36">
        <f t="shared" si="1574"/>
        <v>0</v>
      </c>
      <c r="BQ223" s="36">
        <v>0</v>
      </c>
      <c r="BR223" s="36">
        <f t="shared" ref="BR223:BR227" si="1655">(BQ223/12*5*$D223*$F223*$G223*$I223*BR$11)+(BQ223/12*7*$E223*$F223*$H223*$I223*BR$12)</f>
        <v>0</v>
      </c>
      <c r="BS223" s="36">
        <v>0</v>
      </c>
      <c r="BT223" s="36">
        <f t="shared" ref="BT223:BT227" si="1656">(BS223/12*5*$D223*$F223*$G223*$I223*BT$11)+(BS223/12*7*$E223*$F223*$H223*$I223*BT$12)</f>
        <v>0</v>
      </c>
      <c r="BU223" s="36">
        <v>0</v>
      </c>
      <c r="BV223" s="36">
        <f t="shared" si="1577"/>
        <v>0</v>
      </c>
      <c r="BW223" s="36"/>
      <c r="BX223" s="36">
        <f t="shared" si="1578"/>
        <v>0</v>
      </c>
      <c r="BY223" s="36">
        <v>0</v>
      </c>
      <c r="BZ223" s="36">
        <f t="shared" ref="BZ223:BZ227" si="1657">(BY223/12*5*$D223*$F223*$G223*$I223*BZ$11)+(BY223/12*7*$E223*$F223*$H223*$I223*BZ$12)</f>
        <v>0</v>
      </c>
      <c r="CA223" s="36">
        <v>0</v>
      </c>
      <c r="CB223" s="36">
        <f t="shared" si="1580"/>
        <v>0</v>
      </c>
      <c r="CC223" s="36">
        <v>0</v>
      </c>
      <c r="CD223" s="36">
        <f t="shared" ref="CD223:CD227" si="1658">(CC223/12*5*$D223*$F223*$G223*$I223*CD$11)+(CC223/12*7*$E223*$F223*$H223*$I223*CD$12)</f>
        <v>0</v>
      </c>
      <c r="CE223" s="36"/>
      <c r="CF223" s="36">
        <f t="shared" ref="CF223:CF227" si="1659">(CE223/12*5*$D223*$F223*$G223*$I223*CF$11)+(CE223/12*7*$E223*$F223*$H223*$I223*CF$12)</f>
        <v>0</v>
      </c>
      <c r="CG223" s="36"/>
      <c r="CH223" s="36">
        <f t="shared" ref="CH223:CH227" si="1660">(CG223/12*5*$D223*$F223*$G223*$I223*CH$11)+(CG223/12*7*$E223*$F223*$H223*$I223*CH$12)</f>
        <v>0</v>
      </c>
      <c r="CI223" s="36"/>
      <c r="CJ223" s="36">
        <f t="shared" ref="CJ223:CJ227" si="1661">(CI223/12*5*$D223*$F223*$G223*$I223*CJ$11)+(CI223/12*7*$E223*$F223*$H223*$I223*CJ$12)</f>
        <v>0</v>
      </c>
      <c r="CK223" s="36"/>
      <c r="CL223" s="36">
        <f t="shared" si="1585"/>
        <v>0</v>
      </c>
      <c r="CM223" s="36"/>
      <c r="CN223" s="36">
        <f t="shared" si="1585"/>
        <v>0</v>
      </c>
      <c r="CO223" s="41"/>
      <c r="CP223" s="36">
        <f t="shared" ref="CP223:CP227" si="1662">(CO223/12*5*$D223*$F223*$G223*$I223*CP$11)+(CO223/12*7*$E223*$F223*$H223*$I223*CP$12)</f>
        <v>0</v>
      </c>
      <c r="CQ223" s="36"/>
      <c r="CR223" s="36">
        <f t="shared" ref="CR223:CR227" si="1663">(CQ223/12*5*$D223*$F223*$G223*$J223*CR$11)+(CQ223/12*7*$E223*$F223*$H223*$J223*CR$12)</f>
        <v>0</v>
      </c>
      <c r="CS223" s="36"/>
      <c r="CT223" s="36">
        <f t="shared" ref="CT223:CT227" si="1664">(CS223/12*5*$D223*$F223*$G223*$J223*CT$11)+(CS223/12*7*$E223*$F223*$H223*$J223*CT$12)</f>
        <v>0</v>
      </c>
      <c r="CU223" s="36"/>
      <c r="CV223" s="36">
        <f t="shared" ref="CV223:CV227" si="1665">(CU223/12*5*$D223*$F223*$G223*$J223*CV$11)+(CU223/12*7*$E223*$F223*$H223*$J223*CV$12)</f>
        <v>0</v>
      </c>
      <c r="CW223" s="36"/>
      <c r="CX223" s="36">
        <f t="shared" ref="CX223:CX227" si="1666">(CW223/12*5*$D223*$F223*$G223*$J223*CX$11)+(CW223/12*7*$E223*$F223*$H223*$J223*CX$12)</f>
        <v>0</v>
      </c>
      <c r="CY223" s="36"/>
      <c r="CZ223" s="36">
        <f t="shared" ref="CZ223:CZ227" si="1667">(CY223/12*5*$D223*$F223*$G223*$J223*CZ$11)+(CY223/12*7*$E223*$F223*$H223*$J223*CZ$12)</f>
        <v>0</v>
      </c>
      <c r="DA223" s="36"/>
      <c r="DB223" s="36">
        <f t="shared" ref="DB223:DB227" si="1668">(DA223/12*5*$D223*$F223*$G223*$I223*DB$11)+(DA223/12*7*$E223*$F223*$H223*$I223*DB$12)</f>
        <v>0</v>
      </c>
      <c r="DC223" s="36"/>
      <c r="DD223" s="36">
        <f t="shared" ref="DD223:DD227" si="1669">(DC223/12*5*$D223*$F223*$G223*$I223*DD$11)+(DC223/12*7*$E223*$F223*$H223*$I223*DD$12)</f>
        <v>0</v>
      </c>
      <c r="DE223" s="36"/>
      <c r="DF223" s="36">
        <f t="shared" ref="DF223:DF227" si="1670">(DE223/12*5*$D223*$F223*$G223*$J223*DF$11)+(DE223/12*7*$E223*$F223*$H223*$J223*DF$12)</f>
        <v>0</v>
      </c>
      <c r="DG223" s="36"/>
      <c r="DH223" s="36">
        <f t="shared" ref="DH223:DH227" si="1671">(DG223/12*5*$D223*$F223*$G223*$J223*DH$11)+(DG223/12*7*$E223*$F223*$H223*$J223*DH$12)</f>
        <v>0</v>
      </c>
      <c r="DI223" s="36"/>
      <c r="DJ223" s="36">
        <f t="shared" si="1488"/>
        <v>0</v>
      </c>
      <c r="DK223" s="36"/>
      <c r="DL223" s="36">
        <f t="shared" si="1489"/>
        <v>0</v>
      </c>
      <c r="DM223" s="36"/>
      <c r="DN223" s="36">
        <f t="shared" si="1541"/>
        <v>0</v>
      </c>
      <c r="DO223" s="36">
        <f t="shared" si="1636"/>
        <v>20</v>
      </c>
      <c r="DP223" s="36">
        <f t="shared" si="1636"/>
        <v>1195584.4821666665</v>
      </c>
      <c r="DQ223" s="47">
        <f t="shared" si="1597"/>
        <v>20</v>
      </c>
      <c r="DR223" s="80">
        <f t="shared" si="1543"/>
        <v>1</v>
      </c>
    </row>
    <row r="224" spans="1:122" ht="30" customHeight="1" x14ac:dyDescent="0.25">
      <c r="A224" s="43"/>
      <c r="B224" s="44">
        <v>187</v>
      </c>
      <c r="C224" s="31" t="s">
        <v>349</v>
      </c>
      <c r="D224" s="32">
        <f t="shared" si="1544"/>
        <v>19063</v>
      </c>
      <c r="E224" s="33">
        <v>18530</v>
      </c>
      <c r="F224" s="45">
        <v>3.97</v>
      </c>
      <c r="G224" s="35">
        <v>1</v>
      </c>
      <c r="H224" s="55">
        <v>1</v>
      </c>
      <c r="I224" s="32">
        <v>1.4</v>
      </c>
      <c r="J224" s="32">
        <v>1.68</v>
      </c>
      <c r="K224" s="32">
        <v>2.23</v>
      </c>
      <c r="L224" s="32">
        <v>2.57</v>
      </c>
      <c r="M224" s="36">
        <v>0</v>
      </c>
      <c r="N224" s="36">
        <f t="shared" si="1388"/>
        <v>0</v>
      </c>
      <c r="O224" s="36">
        <v>0</v>
      </c>
      <c r="P224" s="36">
        <f t="shared" si="1388"/>
        <v>0</v>
      </c>
      <c r="Q224" s="36">
        <v>0</v>
      </c>
      <c r="R224" s="36">
        <f t="shared" si="1637"/>
        <v>0</v>
      </c>
      <c r="S224" s="36"/>
      <c r="T224" s="36">
        <f t="shared" si="1638"/>
        <v>0</v>
      </c>
      <c r="U224" s="36">
        <v>0</v>
      </c>
      <c r="V224" s="36">
        <f t="shared" si="1639"/>
        <v>0</v>
      </c>
      <c r="W224" s="36">
        <v>0</v>
      </c>
      <c r="X224" s="36">
        <f t="shared" si="1640"/>
        <v>0</v>
      </c>
      <c r="Y224" s="36">
        <v>1</v>
      </c>
      <c r="Z224" s="36">
        <f t="shared" si="1641"/>
        <v>128696.48580833329</v>
      </c>
      <c r="AA224" s="36">
        <v>0</v>
      </c>
      <c r="AB224" s="36">
        <f t="shared" si="1642"/>
        <v>0</v>
      </c>
      <c r="AC224" s="36">
        <v>0</v>
      </c>
      <c r="AD224" s="36">
        <f t="shared" si="1643"/>
        <v>0</v>
      </c>
      <c r="AE224" s="36">
        <v>0</v>
      </c>
      <c r="AF224" s="36">
        <f t="shared" si="1644"/>
        <v>0</v>
      </c>
      <c r="AG224" s="36"/>
      <c r="AH224" s="36">
        <f t="shared" si="1645"/>
        <v>0</v>
      </c>
      <c r="AI224" s="36"/>
      <c r="AJ224" s="36">
        <f t="shared" si="1646"/>
        <v>0</v>
      </c>
      <c r="AK224" s="39">
        <v>0</v>
      </c>
      <c r="AL224" s="36">
        <f t="shared" si="1647"/>
        <v>0</v>
      </c>
      <c r="AM224" s="40">
        <v>0</v>
      </c>
      <c r="AN224" s="36">
        <f t="shared" si="1560"/>
        <v>0</v>
      </c>
      <c r="AO224" s="36">
        <v>0</v>
      </c>
      <c r="AP224" s="36">
        <f t="shared" si="1561"/>
        <v>0</v>
      </c>
      <c r="AQ224" s="36">
        <v>0</v>
      </c>
      <c r="AR224" s="36">
        <f t="shared" si="1562"/>
        <v>0</v>
      </c>
      <c r="AS224" s="36">
        <v>0</v>
      </c>
      <c r="AT224" s="36">
        <f t="shared" si="1563"/>
        <v>0</v>
      </c>
      <c r="AU224" s="36"/>
      <c r="AV224" s="36">
        <f t="shared" si="1648"/>
        <v>0</v>
      </c>
      <c r="AW224" s="36"/>
      <c r="AX224" s="36">
        <f t="shared" si="1649"/>
        <v>0</v>
      </c>
      <c r="AY224" s="36"/>
      <c r="AZ224" s="36">
        <f t="shared" si="1566"/>
        <v>0</v>
      </c>
      <c r="BA224" s="36">
        <v>0</v>
      </c>
      <c r="BB224" s="36">
        <f t="shared" si="1650"/>
        <v>0</v>
      </c>
      <c r="BC224" s="36">
        <v>0</v>
      </c>
      <c r="BD224" s="36">
        <f t="shared" si="1651"/>
        <v>0</v>
      </c>
      <c r="BE224" s="36">
        <v>0</v>
      </c>
      <c r="BF224" s="36">
        <f t="shared" si="1652"/>
        <v>0</v>
      </c>
      <c r="BG224" s="36">
        <v>0</v>
      </c>
      <c r="BH224" s="36">
        <f t="shared" si="1570"/>
        <v>0</v>
      </c>
      <c r="BI224" s="36">
        <v>0</v>
      </c>
      <c r="BJ224" s="36">
        <f t="shared" si="1653"/>
        <v>0</v>
      </c>
      <c r="BK224" s="36"/>
      <c r="BL224" s="36">
        <f t="shared" si="1654"/>
        <v>0</v>
      </c>
      <c r="BM224" s="46">
        <v>0</v>
      </c>
      <c r="BN224" s="36">
        <f t="shared" si="1573"/>
        <v>0</v>
      </c>
      <c r="BO224" s="36">
        <v>0</v>
      </c>
      <c r="BP224" s="36">
        <f t="shared" si="1574"/>
        <v>0</v>
      </c>
      <c r="BQ224" s="36">
        <v>0</v>
      </c>
      <c r="BR224" s="36">
        <f t="shared" si="1655"/>
        <v>0</v>
      </c>
      <c r="BS224" s="36">
        <v>0</v>
      </c>
      <c r="BT224" s="36">
        <f t="shared" si="1656"/>
        <v>0</v>
      </c>
      <c r="BU224" s="36">
        <v>0</v>
      </c>
      <c r="BV224" s="36">
        <f t="shared" si="1577"/>
        <v>0</v>
      </c>
      <c r="BW224" s="36"/>
      <c r="BX224" s="36">
        <f t="shared" si="1578"/>
        <v>0</v>
      </c>
      <c r="BY224" s="36">
        <v>0</v>
      </c>
      <c r="BZ224" s="36">
        <f t="shared" si="1657"/>
        <v>0</v>
      </c>
      <c r="CA224" s="36">
        <v>0</v>
      </c>
      <c r="CB224" s="36">
        <f t="shared" si="1580"/>
        <v>0</v>
      </c>
      <c r="CC224" s="36">
        <v>0</v>
      </c>
      <c r="CD224" s="36">
        <f t="shared" si="1658"/>
        <v>0</v>
      </c>
      <c r="CE224" s="36"/>
      <c r="CF224" s="36">
        <f t="shared" si="1659"/>
        <v>0</v>
      </c>
      <c r="CG224" s="36"/>
      <c r="CH224" s="36">
        <f t="shared" si="1660"/>
        <v>0</v>
      </c>
      <c r="CI224" s="36"/>
      <c r="CJ224" s="36">
        <f t="shared" si="1661"/>
        <v>0</v>
      </c>
      <c r="CK224" s="36"/>
      <c r="CL224" s="36">
        <f t="shared" si="1585"/>
        <v>0</v>
      </c>
      <c r="CM224" s="36"/>
      <c r="CN224" s="36">
        <f t="shared" si="1585"/>
        <v>0</v>
      </c>
      <c r="CO224" s="41"/>
      <c r="CP224" s="36">
        <f t="shared" si="1662"/>
        <v>0</v>
      </c>
      <c r="CQ224" s="36"/>
      <c r="CR224" s="36">
        <f t="shared" si="1663"/>
        <v>0</v>
      </c>
      <c r="CS224" s="36"/>
      <c r="CT224" s="36">
        <f t="shared" si="1664"/>
        <v>0</v>
      </c>
      <c r="CU224" s="36"/>
      <c r="CV224" s="36">
        <f t="shared" si="1665"/>
        <v>0</v>
      </c>
      <c r="CW224" s="36"/>
      <c r="CX224" s="36">
        <f t="shared" si="1666"/>
        <v>0</v>
      </c>
      <c r="CY224" s="36"/>
      <c r="CZ224" s="36">
        <f t="shared" si="1667"/>
        <v>0</v>
      </c>
      <c r="DA224" s="36"/>
      <c r="DB224" s="36">
        <f t="shared" si="1668"/>
        <v>0</v>
      </c>
      <c r="DC224" s="36"/>
      <c r="DD224" s="36">
        <f t="shared" si="1669"/>
        <v>0</v>
      </c>
      <c r="DE224" s="36"/>
      <c r="DF224" s="36">
        <f t="shared" si="1670"/>
        <v>0</v>
      </c>
      <c r="DG224" s="36"/>
      <c r="DH224" s="36">
        <f t="shared" si="1671"/>
        <v>0</v>
      </c>
      <c r="DI224" s="36"/>
      <c r="DJ224" s="36">
        <f t="shared" si="1488"/>
        <v>0</v>
      </c>
      <c r="DK224" s="36"/>
      <c r="DL224" s="36">
        <f t="shared" si="1489"/>
        <v>0</v>
      </c>
      <c r="DM224" s="36"/>
      <c r="DN224" s="36">
        <f t="shared" si="1541"/>
        <v>0</v>
      </c>
      <c r="DO224" s="36">
        <f t="shared" si="1636"/>
        <v>1</v>
      </c>
      <c r="DP224" s="36">
        <f t="shared" si="1636"/>
        <v>128696.48580833329</v>
      </c>
      <c r="DQ224" s="47">
        <f t="shared" si="1597"/>
        <v>1</v>
      </c>
      <c r="DR224" s="80">
        <f t="shared" si="1543"/>
        <v>1</v>
      </c>
    </row>
    <row r="225" spans="1:122" ht="30" customHeight="1" x14ac:dyDescent="0.25">
      <c r="A225" s="43"/>
      <c r="B225" s="44">
        <v>188</v>
      </c>
      <c r="C225" s="31" t="s">
        <v>350</v>
      </c>
      <c r="D225" s="32">
        <f t="shared" si="1544"/>
        <v>19063</v>
      </c>
      <c r="E225" s="33">
        <v>18530</v>
      </c>
      <c r="F225" s="45">
        <v>4.3099999999999996</v>
      </c>
      <c r="G225" s="35">
        <v>1</v>
      </c>
      <c r="H225" s="55">
        <v>1</v>
      </c>
      <c r="I225" s="32">
        <v>1.4</v>
      </c>
      <c r="J225" s="32">
        <v>1.68</v>
      </c>
      <c r="K225" s="32">
        <v>2.23</v>
      </c>
      <c r="L225" s="32">
        <v>2.57</v>
      </c>
      <c r="M225" s="36">
        <v>8</v>
      </c>
      <c r="N225" s="36">
        <f t="shared" si="1388"/>
        <v>961212.7807333332</v>
      </c>
      <c r="O225" s="36">
        <v>42</v>
      </c>
      <c r="P225" s="36">
        <f t="shared" si="1388"/>
        <v>5046367.0988499997</v>
      </c>
      <c r="Q225" s="36">
        <v>0</v>
      </c>
      <c r="R225" s="36">
        <f t="shared" si="1637"/>
        <v>0</v>
      </c>
      <c r="S225" s="36"/>
      <c r="T225" s="36">
        <f t="shared" si="1638"/>
        <v>0</v>
      </c>
      <c r="U225" s="36">
        <v>0</v>
      </c>
      <c r="V225" s="36">
        <f t="shared" si="1639"/>
        <v>0</v>
      </c>
      <c r="W225" s="36">
        <v>6</v>
      </c>
      <c r="X225" s="36">
        <f t="shared" si="1640"/>
        <v>720909.58554999996</v>
      </c>
      <c r="Y225" s="36">
        <v>7</v>
      </c>
      <c r="Z225" s="36">
        <f t="shared" si="1641"/>
        <v>978028.45764166664</v>
      </c>
      <c r="AA225" s="36">
        <v>0</v>
      </c>
      <c r="AB225" s="36">
        <f t="shared" si="1642"/>
        <v>0</v>
      </c>
      <c r="AC225" s="36">
        <v>0</v>
      </c>
      <c r="AD225" s="36">
        <f t="shared" si="1643"/>
        <v>0</v>
      </c>
      <c r="AE225" s="36">
        <v>1</v>
      </c>
      <c r="AF225" s="36">
        <f t="shared" si="1644"/>
        <v>120151.59759166665</v>
      </c>
      <c r="AG225" s="36"/>
      <c r="AH225" s="36">
        <f t="shared" si="1645"/>
        <v>0</v>
      </c>
      <c r="AI225" s="36"/>
      <c r="AJ225" s="36">
        <f t="shared" si="1646"/>
        <v>0</v>
      </c>
      <c r="AK225" s="39">
        <v>0</v>
      </c>
      <c r="AL225" s="36">
        <f t="shared" si="1647"/>
        <v>0</v>
      </c>
      <c r="AM225" s="40">
        <v>0</v>
      </c>
      <c r="AN225" s="36">
        <f t="shared" si="1560"/>
        <v>0</v>
      </c>
      <c r="AO225" s="36">
        <v>0</v>
      </c>
      <c r="AP225" s="36">
        <f t="shared" si="1561"/>
        <v>0</v>
      </c>
      <c r="AQ225" s="36">
        <v>0</v>
      </c>
      <c r="AR225" s="36">
        <f t="shared" si="1562"/>
        <v>0</v>
      </c>
      <c r="AS225" s="36">
        <v>0</v>
      </c>
      <c r="AT225" s="36">
        <f t="shared" si="1563"/>
        <v>0</v>
      </c>
      <c r="AU225" s="36"/>
      <c r="AV225" s="36">
        <f t="shared" si="1648"/>
        <v>0</v>
      </c>
      <c r="AW225" s="36"/>
      <c r="AX225" s="36">
        <f t="shared" si="1649"/>
        <v>0</v>
      </c>
      <c r="AY225" s="36"/>
      <c r="AZ225" s="36">
        <f t="shared" si="1566"/>
        <v>0</v>
      </c>
      <c r="BA225" s="36">
        <v>0</v>
      </c>
      <c r="BB225" s="36">
        <f t="shared" si="1650"/>
        <v>0</v>
      </c>
      <c r="BC225" s="36">
        <v>0</v>
      </c>
      <c r="BD225" s="36">
        <f t="shared" si="1651"/>
        <v>0</v>
      </c>
      <c r="BE225" s="36">
        <v>0</v>
      </c>
      <c r="BF225" s="36">
        <f t="shared" si="1652"/>
        <v>0</v>
      </c>
      <c r="BG225" s="36">
        <v>0</v>
      </c>
      <c r="BH225" s="36">
        <f t="shared" si="1570"/>
        <v>0</v>
      </c>
      <c r="BI225" s="36">
        <v>0</v>
      </c>
      <c r="BJ225" s="36">
        <f t="shared" si="1653"/>
        <v>0</v>
      </c>
      <c r="BK225" s="36">
        <v>0</v>
      </c>
      <c r="BL225" s="36">
        <f t="shared" si="1654"/>
        <v>0</v>
      </c>
      <c r="BM225" s="46">
        <v>0</v>
      </c>
      <c r="BN225" s="36">
        <f t="shared" si="1573"/>
        <v>0</v>
      </c>
      <c r="BO225" s="36">
        <v>0</v>
      </c>
      <c r="BP225" s="36">
        <f t="shared" si="1574"/>
        <v>0</v>
      </c>
      <c r="BQ225" s="36">
        <v>0</v>
      </c>
      <c r="BR225" s="36">
        <f t="shared" si="1655"/>
        <v>0</v>
      </c>
      <c r="BS225" s="36">
        <v>0</v>
      </c>
      <c r="BT225" s="36">
        <f t="shared" si="1656"/>
        <v>0</v>
      </c>
      <c r="BU225" s="36">
        <v>0</v>
      </c>
      <c r="BV225" s="36">
        <f t="shared" si="1577"/>
        <v>0</v>
      </c>
      <c r="BW225" s="36"/>
      <c r="BX225" s="36">
        <f t="shared" si="1578"/>
        <v>0</v>
      </c>
      <c r="BY225" s="36">
        <v>0</v>
      </c>
      <c r="BZ225" s="36">
        <f t="shared" si="1657"/>
        <v>0</v>
      </c>
      <c r="CA225" s="36">
        <v>0</v>
      </c>
      <c r="CB225" s="36">
        <f t="shared" si="1580"/>
        <v>0</v>
      </c>
      <c r="CC225" s="36">
        <v>0</v>
      </c>
      <c r="CD225" s="36">
        <f t="shared" si="1658"/>
        <v>0</v>
      </c>
      <c r="CE225" s="36"/>
      <c r="CF225" s="36">
        <f t="shared" si="1659"/>
        <v>0</v>
      </c>
      <c r="CG225" s="36"/>
      <c r="CH225" s="36">
        <f t="shared" si="1660"/>
        <v>0</v>
      </c>
      <c r="CI225" s="36"/>
      <c r="CJ225" s="36">
        <f t="shared" si="1661"/>
        <v>0</v>
      </c>
      <c r="CK225" s="36"/>
      <c r="CL225" s="36">
        <f t="shared" si="1585"/>
        <v>0</v>
      </c>
      <c r="CM225" s="36"/>
      <c r="CN225" s="36">
        <f t="shared" si="1585"/>
        <v>0</v>
      </c>
      <c r="CO225" s="41"/>
      <c r="CP225" s="36">
        <f t="shared" si="1662"/>
        <v>0</v>
      </c>
      <c r="CQ225" s="36"/>
      <c r="CR225" s="36">
        <f t="shared" si="1663"/>
        <v>0</v>
      </c>
      <c r="CS225" s="36"/>
      <c r="CT225" s="36">
        <f t="shared" si="1664"/>
        <v>0</v>
      </c>
      <c r="CU225" s="36"/>
      <c r="CV225" s="36">
        <f t="shared" si="1665"/>
        <v>0</v>
      </c>
      <c r="CW225" s="36"/>
      <c r="CX225" s="36">
        <f t="shared" si="1666"/>
        <v>0</v>
      </c>
      <c r="CY225" s="36"/>
      <c r="CZ225" s="36">
        <f t="shared" si="1667"/>
        <v>0</v>
      </c>
      <c r="DA225" s="36"/>
      <c r="DB225" s="36">
        <f t="shared" si="1668"/>
        <v>0</v>
      </c>
      <c r="DC225" s="36"/>
      <c r="DD225" s="36">
        <f t="shared" si="1669"/>
        <v>0</v>
      </c>
      <c r="DE225" s="36"/>
      <c r="DF225" s="36">
        <f t="shared" si="1670"/>
        <v>0</v>
      </c>
      <c r="DG225" s="36"/>
      <c r="DH225" s="36">
        <f t="shared" si="1671"/>
        <v>0</v>
      </c>
      <c r="DI225" s="36"/>
      <c r="DJ225" s="36">
        <f t="shared" si="1488"/>
        <v>0</v>
      </c>
      <c r="DK225" s="36"/>
      <c r="DL225" s="36">
        <f t="shared" si="1489"/>
        <v>0</v>
      </c>
      <c r="DM225" s="36"/>
      <c r="DN225" s="36">
        <f t="shared" si="1541"/>
        <v>0</v>
      </c>
      <c r="DO225" s="36">
        <f t="shared" si="1636"/>
        <v>64</v>
      </c>
      <c r="DP225" s="36">
        <f t="shared" si="1636"/>
        <v>7826669.5203666659</v>
      </c>
      <c r="DQ225" s="47">
        <f t="shared" si="1597"/>
        <v>64</v>
      </c>
      <c r="DR225" s="80">
        <f t="shared" si="1543"/>
        <v>1</v>
      </c>
    </row>
    <row r="226" spans="1:122" ht="27.75" customHeight="1" x14ac:dyDescent="0.25">
      <c r="A226" s="43"/>
      <c r="B226" s="44">
        <v>189</v>
      </c>
      <c r="C226" s="31" t="s">
        <v>351</v>
      </c>
      <c r="D226" s="32">
        <f t="shared" si="1544"/>
        <v>19063</v>
      </c>
      <c r="E226" s="33">
        <v>18530</v>
      </c>
      <c r="F226" s="45">
        <v>1.2</v>
      </c>
      <c r="G226" s="35">
        <v>1</v>
      </c>
      <c r="H226" s="55">
        <v>1</v>
      </c>
      <c r="I226" s="32">
        <v>1.4</v>
      </c>
      <c r="J226" s="32">
        <v>1.68</v>
      </c>
      <c r="K226" s="32">
        <v>2.23</v>
      </c>
      <c r="L226" s="32">
        <v>2.57</v>
      </c>
      <c r="M226" s="36">
        <v>8</v>
      </c>
      <c r="N226" s="36">
        <f t="shared" si="1388"/>
        <v>267623.04799999995</v>
      </c>
      <c r="O226" s="36">
        <v>15</v>
      </c>
      <c r="P226" s="36">
        <f t="shared" si="1388"/>
        <v>501793.21500000003</v>
      </c>
      <c r="Q226" s="36">
        <v>0</v>
      </c>
      <c r="R226" s="36">
        <f t="shared" si="1637"/>
        <v>0</v>
      </c>
      <c r="S226" s="36"/>
      <c r="T226" s="36">
        <f t="shared" si="1638"/>
        <v>0</v>
      </c>
      <c r="U226" s="36">
        <v>0</v>
      </c>
      <c r="V226" s="36">
        <f t="shared" si="1639"/>
        <v>0</v>
      </c>
      <c r="W226" s="36">
        <v>0</v>
      </c>
      <c r="X226" s="36">
        <f t="shared" si="1640"/>
        <v>0</v>
      </c>
      <c r="Y226" s="36">
        <v>0</v>
      </c>
      <c r="Z226" s="36">
        <f t="shared" si="1641"/>
        <v>0</v>
      </c>
      <c r="AA226" s="36">
        <v>0</v>
      </c>
      <c r="AB226" s="36">
        <f t="shared" si="1642"/>
        <v>0</v>
      </c>
      <c r="AC226" s="36">
        <v>0</v>
      </c>
      <c r="AD226" s="36">
        <f t="shared" si="1643"/>
        <v>0</v>
      </c>
      <c r="AE226" s="36">
        <v>0</v>
      </c>
      <c r="AF226" s="36">
        <f t="shared" si="1644"/>
        <v>0</v>
      </c>
      <c r="AG226" s="36"/>
      <c r="AH226" s="36">
        <f t="shared" si="1645"/>
        <v>0</v>
      </c>
      <c r="AI226" s="36"/>
      <c r="AJ226" s="36">
        <f t="shared" si="1646"/>
        <v>0</v>
      </c>
      <c r="AK226" s="39">
        <v>0</v>
      </c>
      <c r="AL226" s="36">
        <f t="shared" si="1647"/>
        <v>0</v>
      </c>
      <c r="AM226" s="40">
        <v>0</v>
      </c>
      <c r="AN226" s="36">
        <f t="shared" si="1560"/>
        <v>0</v>
      </c>
      <c r="AO226" s="36">
        <v>0</v>
      </c>
      <c r="AP226" s="36">
        <f t="shared" si="1561"/>
        <v>0</v>
      </c>
      <c r="AQ226" s="36">
        <v>2</v>
      </c>
      <c r="AR226" s="36">
        <f t="shared" si="1562"/>
        <v>77341.125119999982</v>
      </c>
      <c r="AS226" s="36">
        <v>0</v>
      </c>
      <c r="AT226" s="36">
        <f t="shared" si="1563"/>
        <v>0</v>
      </c>
      <c r="AU226" s="36"/>
      <c r="AV226" s="36">
        <f t="shared" si="1648"/>
        <v>0</v>
      </c>
      <c r="AW226" s="36"/>
      <c r="AX226" s="36">
        <f t="shared" si="1649"/>
        <v>0</v>
      </c>
      <c r="AY226" s="36"/>
      <c r="AZ226" s="36">
        <f t="shared" si="1566"/>
        <v>0</v>
      </c>
      <c r="BA226" s="36">
        <v>0</v>
      </c>
      <c r="BB226" s="36">
        <f t="shared" si="1650"/>
        <v>0</v>
      </c>
      <c r="BC226" s="36">
        <v>0</v>
      </c>
      <c r="BD226" s="36">
        <f t="shared" si="1651"/>
        <v>0</v>
      </c>
      <c r="BE226" s="36">
        <v>0</v>
      </c>
      <c r="BF226" s="36">
        <f t="shared" si="1652"/>
        <v>0</v>
      </c>
      <c r="BG226" s="36">
        <v>0</v>
      </c>
      <c r="BH226" s="36">
        <f t="shared" si="1570"/>
        <v>0</v>
      </c>
      <c r="BI226" s="36">
        <v>3</v>
      </c>
      <c r="BJ226" s="36">
        <f t="shared" si="1653"/>
        <v>101039.19209999999</v>
      </c>
      <c r="BK226" s="36">
        <v>0</v>
      </c>
      <c r="BL226" s="36">
        <f t="shared" si="1654"/>
        <v>0</v>
      </c>
      <c r="BM226" s="46">
        <v>0</v>
      </c>
      <c r="BN226" s="36">
        <f t="shared" si="1573"/>
        <v>0</v>
      </c>
      <c r="BO226" s="36">
        <v>0</v>
      </c>
      <c r="BP226" s="36">
        <f t="shared" si="1574"/>
        <v>0</v>
      </c>
      <c r="BQ226" s="36">
        <v>0</v>
      </c>
      <c r="BR226" s="36">
        <f t="shared" si="1655"/>
        <v>0</v>
      </c>
      <c r="BS226" s="36">
        <v>0</v>
      </c>
      <c r="BT226" s="36">
        <f t="shared" si="1656"/>
        <v>0</v>
      </c>
      <c r="BU226" s="36">
        <v>0</v>
      </c>
      <c r="BV226" s="36">
        <f t="shared" si="1577"/>
        <v>0</v>
      </c>
      <c r="BW226" s="36"/>
      <c r="BX226" s="36">
        <f t="shared" si="1578"/>
        <v>0</v>
      </c>
      <c r="BY226" s="36">
        <v>0</v>
      </c>
      <c r="BZ226" s="36">
        <f t="shared" si="1657"/>
        <v>0</v>
      </c>
      <c r="CA226" s="36"/>
      <c r="CB226" s="36">
        <f t="shared" si="1580"/>
        <v>0</v>
      </c>
      <c r="CC226" s="36">
        <v>0</v>
      </c>
      <c r="CD226" s="36">
        <f t="shared" si="1658"/>
        <v>0</v>
      </c>
      <c r="CE226" s="36"/>
      <c r="CF226" s="36">
        <f t="shared" si="1659"/>
        <v>0</v>
      </c>
      <c r="CG226" s="36"/>
      <c r="CH226" s="36">
        <f t="shared" si="1660"/>
        <v>0</v>
      </c>
      <c r="CI226" s="36"/>
      <c r="CJ226" s="36">
        <f t="shared" si="1661"/>
        <v>0</v>
      </c>
      <c r="CK226" s="36"/>
      <c r="CL226" s="36">
        <f t="shared" si="1585"/>
        <v>0</v>
      </c>
      <c r="CM226" s="36"/>
      <c r="CN226" s="36">
        <f t="shared" si="1585"/>
        <v>0</v>
      </c>
      <c r="CO226" s="41"/>
      <c r="CP226" s="36">
        <f t="shared" si="1662"/>
        <v>0</v>
      </c>
      <c r="CQ226" s="36">
        <v>1</v>
      </c>
      <c r="CR226" s="36">
        <f t="shared" si="1663"/>
        <v>43072.695119999989</v>
      </c>
      <c r="CS226" s="36"/>
      <c r="CT226" s="36">
        <f t="shared" si="1664"/>
        <v>0</v>
      </c>
      <c r="CU226" s="36"/>
      <c r="CV226" s="36">
        <f t="shared" si="1665"/>
        <v>0</v>
      </c>
      <c r="CW226" s="36">
        <v>1</v>
      </c>
      <c r="CX226" s="36">
        <f t="shared" si="1666"/>
        <v>43072.695119999989</v>
      </c>
      <c r="CY226" s="36"/>
      <c r="CZ226" s="36">
        <f t="shared" si="1667"/>
        <v>0</v>
      </c>
      <c r="DA226" s="36"/>
      <c r="DB226" s="36">
        <f t="shared" si="1668"/>
        <v>0</v>
      </c>
      <c r="DC226" s="36"/>
      <c r="DD226" s="36">
        <f t="shared" si="1669"/>
        <v>0</v>
      </c>
      <c r="DE226" s="36"/>
      <c r="DF226" s="36">
        <f t="shared" si="1670"/>
        <v>0</v>
      </c>
      <c r="DG226" s="36"/>
      <c r="DH226" s="36">
        <f t="shared" si="1671"/>
        <v>0</v>
      </c>
      <c r="DI226" s="36"/>
      <c r="DJ226" s="36">
        <f t="shared" si="1488"/>
        <v>0</v>
      </c>
      <c r="DK226" s="36"/>
      <c r="DL226" s="36">
        <f t="shared" si="1489"/>
        <v>0</v>
      </c>
      <c r="DM226" s="36"/>
      <c r="DN226" s="36">
        <f t="shared" si="1541"/>
        <v>0</v>
      </c>
      <c r="DO226" s="36">
        <f t="shared" si="1636"/>
        <v>30</v>
      </c>
      <c r="DP226" s="36">
        <f t="shared" si="1636"/>
        <v>1033941.97046</v>
      </c>
      <c r="DQ226" s="47">
        <f t="shared" si="1597"/>
        <v>30</v>
      </c>
      <c r="DR226" s="80">
        <f t="shared" si="1543"/>
        <v>1</v>
      </c>
    </row>
    <row r="227" spans="1:122" ht="24.75" customHeight="1" x14ac:dyDescent="0.25">
      <c r="A227" s="43"/>
      <c r="B227" s="44">
        <v>190</v>
      </c>
      <c r="C227" s="31" t="s">
        <v>352</v>
      </c>
      <c r="D227" s="32">
        <f t="shared" si="1544"/>
        <v>19063</v>
      </c>
      <c r="E227" s="33">
        <v>18530</v>
      </c>
      <c r="F227" s="45">
        <v>2.37</v>
      </c>
      <c r="G227" s="35">
        <v>1</v>
      </c>
      <c r="H227" s="55">
        <v>1</v>
      </c>
      <c r="I227" s="32">
        <v>1.4</v>
      </c>
      <c r="J227" s="32">
        <v>1.68</v>
      </c>
      <c r="K227" s="32">
        <v>2.23</v>
      </c>
      <c r="L227" s="32">
        <v>2.57</v>
      </c>
      <c r="M227" s="36">
        <v>256</v>
      </c>
      <c r="N227" s="36">
        <f t="shared" si="1388"/>
        <v>16913776.633599997</v>
      </c>
      <c r="O227" s="36">
        <v>10</v>
      </c>
      <c r="P227" s="36">
        <f t="shared" si="1388"/>
        <v>660694.3997500001</v>
      </c>
      <c r="Q227" s="36">
        <v>0</v>
      </c>
      <c r="R227" s="36">
        <f t="shared" si="1637"/>
        <v>0</v>
      </c>
      <c r="S227" s="36"/>
      <c r="T227" s="36">
        <f t="shared" si="1638"/>
        <v>0</v>
      </c>
      <c r="U227" s="36">
        <v>0</v>
      </c>
      <c r="V227" s="36">
        <f t="shared" si="1639"/>
        <v>0</v>
      </c>
      <c r="W227" s="36">
        <v>78</v>
      </c>
      <c r="X227" s="36">
        <f t="shared" si="1640"/>
        <v>5153416.3180499999</v>
      </c>
      <c r="Y227" s="36">
        <v>0</v>
      </c>
      <c r="Z227" s="36">
        <f t="shared" si="1641"/>
        <v>0</v>
      </c>
      <c r="AA227" s="36">
        <v>0</v>
      </c>
      <c r="AB227" s="36">
        <f t="shared" si="1642"/>
        <v>0</v>
      </c>
      <c r="AC227" s="36">
        <v>0</v>
      </c>
      <c r="AD227" s="36">
        <f t="shared" si="1643"/>
        <v>0</v>
      </c>
      <c r="AE227" s="36">
        <v>0</v>
      </c>
      <c r="AF227" s="36">
        <f t="shared" si="1644"/>
        <v>0</v>
      </c>
      <c r="AG227" s="36"/>
      <c r="AH227" s="36">
        <f t="shared" si="1645"/>
        <v>0</v>
      </c>
      <c r="AI227" s="36"/>
      <c r="AJ227" s="36">
        <f t="shared" si="1646"/>
        <v>0</v>
      </c>
      <c r="AK227" s="39">
        <v>0</v>
      </c>
      <c r="AL227" s="36">
        <f t="shared" si="1647"/>
        <v>0</v>
      </c>
      <c r="AM227" s="40">
        <v>15</v>
      </c>
      <c r="AN227" s="36">
        <f t="shared" si="1560"/>
        <v>1145615.4158399999</v>
      </c>
      <c r="AO227" s="36">
        <v>0</v>
      </c>
      <c r="AP227" s="36">
        <f t="shared" si="1561"/>
        <v>0</v>
      </c>
      <c r="AQ227" s="36">
        <v>29</v>
      </c>
      <c r="AR227" s="36">
        <f t="shared" si="1562"/>
        <v>2214856.4706239998</v>
      </c>
      <c r="AS227" s="36">
        <v>0</v>
      </c>
      <c r="AT227" s="36">
        <f t="shared" si="1563"/>
        <v>0</v>
      </c>
      <c r="AU227" s="36"/>
      <c r="AV227" s="36">
        <f t="shared" si="1648"/>
        <v>0</v>
      </c>
      <c r="AW227" s="36"/>
      <c r="AX227" s="36">
        <f t="shared" si="1649"/>
        <v>0</v>
      </c>
      <c r="AY227" s="36">
        <v>2</v>
      </c>
      <c r="AZ227" s="36">
        <f t="shared" si="1566"/>
        <v>148579.95705</v>
      </c>
      <c r="BA227" s="36">
        <v>0</v>
      </c>
      <c r="BB227" s="36">
        <f t="shared" si="1650"/>
        <v>0</v>
      </c>
      <c r="BC227" s="36">
        <v>0</v>
      </c>
      <c r="BD227" s="36">
        <f t="shared" si="1651"/>
        <v>0</v>
      </c>
      <c r="BE227" s="36">
        <v>0</v>
      </c>
      <c r="BF227" s="36">
        <f t="shared" si="1652"/>
        <v>0</v>
      </c>
      <c r="BG227" s="36">
        <v>0</v>
      </c>
      <c r="BH227" s="36">
        <f t="shared" si="1570"/>
        <v>0</v>
      </c>
      <c r="BI227" s="36">
        <v>0</v>
      </c>
      <c r="BJ227" s="36">
        <f t="shared" si="1653"/>
        <v>0</v>
      </c>
      <c r="BK227" s="36">
        <v>6</v>
      </c>
      <c r="BL227" s="36">
        <f t="shared" si="1654"/>
        <v>381871.80527999997</v>
      </c>
      <c r="BM227" s="46">
        <v>0</v>
      </c>
      <c r="BN227" s="36">
        <f t="shared" si="1573"/>
        <v>0</v>
      </c>
      <c r="BO227" s="36">
        <v>0</v>
      </c>
      <c r="BP227" s="36">
        <f t="shared" si="1574"/>
        <v>0</v>
      </c>
      <c r="BQ227" s="36">
        <v>0</v>
      </c>
      <c r="BR227" s="36">
        <f t="shared" si="1655"/>
        <v>0</v>
      </c>
      <c r="BS227" s="36">
        <v>0</v>
      </c>
      <c r="BT227" s="36">
        <f t="shared" si="1656"/>
        <v>0</v>
      </c>
      <c r="BU227" s="36">
        <v>0</v>
      </c>
      <c r="BV227" s="36">
        <f t="shared" si="1577"/>
        <v>0</v>
      </c>
      <c r="BW227" s="36"/>
      <c r="BX227" s="36">
        <f t="shared" si="1578"/>
        <v>0</v>
      </c>
      <c r="BY227" s="36">
        <v>0</v>
      </c>
      <c r="BZ227" s="36">
        <f t="shared" si="1657"/>
        <v>0</v>
      </c>
      <c r="CA227" s="36"/>
      <c r="CB227" s="36">
        <f t="shared" si="1580"/>
        <v>0</v>
      </c>
      <c r="CC227" s="36"/>
      <c r="CD227" s="36">
        <f t="shared" si="1658"/>
        <v>0</v>
      </c>
      <c r="CE227" s="36"/>
      <c r="CF227" s="36">
        <f t="shared" si="1659"/>
        <v>0</v>
      </c>
      <c r="CG227" s="36"/>
      <c r="CH227" s="36">
        <f t="shared" si="1660"/>
        <v>0</v>
      </c>
      <c r="CI227" s="36"/>
      <c r="CJ227" s="36">
        <f t="shared" si="1661"/>
        <v>0</v>
      </c>
      <c r="CK227" s="36">
        <v>5</v>
      </c>
      <c r="CL227" s="36">
        <f t="shared" si="1585"/>
        <v>378551.12599500001</v>
      </c>
      <c r="CM227" s="36">
        <v>12</v>
      </c>
      <c r="CN227" s="36">
        <f t="shared" si="1585"/>
        <v>1044411.4454760001</v>
      </c>
      <c r="CO227" s="41"/>
      <c r="CP227" s="36">
        <f t="shared" si="1662"/>
        <v>0</v>
      </c>
      <c r="CQ227" s="36">
        <v>1</v>
      </c>
      <c r="CR227" s="36">
        <f t="shared" si="1663"/>
        <v>85068.572862000001</v>
      </c>
      <c r="CS227" s="36"/>
      <c r="CT227" s="36">
        <f t="shared" si="1664"/>
        <v>0</v>
      </c>
      <c r="CU227" s="36"/>
      <c r="CV227" s="36">
        <f t="shared" si="1665"/>
        <v>0</v>
      </c>
      <c r="CW227" s="36"/>
      <c r="CX227" s="36">
        <f t="shared" si="1666"/>
        <v>0</v>
      </c>
      <c r="CY227" s="36">
        <v>1</v>
      </c>
      <c r="CZ227" s="36">
        <f t="shared" si="1667"/>
        <v>85226.700446999981</v>
      </c>
      <c r="DA227" s="36"/>
      <c r="DB227" s="36">
        <f t="shared" si="1668"/>
        <v>0</v>
      </c>
      <c r="DC227" s="36"/>
      <c r="DD227" s="36">
        <f t="shared" si="1669"/>
        <v>0</v>
      </c>
      <c r="DE227" s="36"/>
      <c r="DF227" s="36">
        <f t="shared" si="1670"/>
        <v>0</v>
      </c>
      <c r="DG227" s="36"/>
      <c r="DH227" s="36">
        <f t="shared" si="1671"/>
        <v>0</v>
      </c>
      <c r="DI227" s="36">
        <v>1</v>
      </c>
      <c r="DJ227" s="36">
        <f t="shared" si="1488"/>
        <v>125224.82908125001</v>
      </c>
      <c r="DK227" s="36"/>
      <c r="DL227" s="36">
        <f t="shared" si="1489"/>
        <v>0</v>
      </c>
      <c r="DM227" s="36"/>
      <c r="DN227" s="36">
        <f t="shared" si="1541"/>
        <v>0</v>
      </c>
      <c r="DO227" s="36">
        <f t="shared" si="1636"/>
        <v>416</v>
      </c>
      <c r="DP227" s="36">
        <f t="shared" si="1636"/>
        <v>28337293.674055245</v>
      </c>
      <c r="DQ227" s="47">
        <f t="shared" si="1597"/>
        <v>416</v>
      </c>
      <c r="DR227" s="80">
        <f t="shared" si="1543"/>
        <v>1</v>
      </c>
    </row>
    <row r="228" spans="1:122" ht="26.25" customHeight="1" x14ac:dyDescent="0.25">
      <c r="A228" s="43">
        <v>1</v>
      </c>
      <c r="B228" s="44">
        <v>191</v>
      </c>
      <c r="C228" s="31" t="s">
        <v>353</v>
      </c>
      <c r="D228" s="32">
        <f t="shared" si="1544"/>
        <v>19063</v>
      </c>
      <c r="E228" s="33">
        <v>18530</v>
      </c>
      <c r="F228" s="45">
        <v>4.13</v>
      </c>
      <c r="G228" s="35">
        <v>1</v>
      </c>
      <c r="H228" s="77">
        <v>0.9</v>
      </c>
      <c r="I228" s="32">
        <v>1.4</v>
      </c>
      <c r="J228" s="32">
        <v>1.68</v>
      </c>
      <c r="K228" s="32">
        <v>2.23</v>
      </c>
      <c r="L228" s="32">
        <v>2.57</v>
      </c>
      <c r="M228" s="36">
        <v>162</v>
      </c>
      <c r="N228" s="36">
        <f>(M228/12*5*$D228*$F228*$G228*$I228*N$11)+(M228/12*7*$E228*$F228*$H228*$I228)</f>
        <v>16626699.107549999</v>
      </c>
      <c r="O228" s="36">
        <v>15</v>
      </c>
      <c r="P228" s="36">
        <f>(O228/12*5*$D228*$F228*$G228*$I228*P$11)+(O228/12*7*$E228*$F228*$H228*$I228)</f>
        <v>1539509.1766249998</v>
      </c>
      <c r="Q228" s="36">
        <v>0</v>
      </c>
      <c r="R228" s="36">
        <f>(Q228/12*5*$D228*$F228*$G228*$I228*R$11)+(Q228/12*7*$E228*$F228*$H228*$I228)</f>
        <v>0</v>
      </c>
      <c r="S228" s="36"/>
      <c r="T228" s="36">
        <f>(S228/12*5*$D228*$F228*$G228*$I228*T$11)+(S228/12*7*$E228*$F228*$H228*$I228)</f>
        <v>0</v>
      </c>
      <c r="U228" s="36">
        <v>0</v>
      </c>
      <c r="V228" s="36">
        <f>(U228/12*5*$D228*$F228*$G228*$I228*V$11)+(U228/12*7*$E228*$F228*$H228*$I228)</f>
        <v>0</v>
      </c>
      <c r="W228" s="36">
        <v>29</v>
      </c>
      <c r="X228" s="36">
        <f>(W228/12*5*$D228*$F228*$G228*$I228*X$11)+(W228/12*7*$E228*$F228*$H228*$I228)</f>
        <v>2976384.4081416661</v>
      </c>
      <c r="Y228" s="36">
        <v>5</v>
      </c>
      <c r="Z228" s="36">
        <f>(Y228/12*5*$D228*$F228*$G228*$I228*Z$11)+(Y228/12*7*$E228*$F228*$H228*$I228)</f>
        <v>513169.72554166662</v>
      </c>
      <c r="AA228" s="36">
        <v>0</v>
      </c>
      <c r="AB228" s="36">
        <f>(AA228/12*5*$D228*$F228*$G228*$I228*AB$11)+(AA228/12*7*$E228*$F228*$H228*$I228)</f>
        <v>0</v>
      </c>
      <c r="AC228" s="36">
        <v>0</v>
      </c>
      <c r="AD228" s="36">
        <f>(AC228/12*5*$D228*$F228*$G228*$I228*AD$11)+(AC228/12*7*$E228*$F228*$H228*$I228)</f>
        <v>0</v>
      </c>
      <c r="AE228" s="36">
        <v>0</v>
      </c>
      <c r="AF228" s="36">
        <f>(AE228/12*5*$D228*$F228*$G228*$I228*AF$11)+(AE228/12*7*$E228*$F228*$H228*$I228)</f>
        <v>0</v>
      </c>
      <c r="AG228" s="36"/>
      <c r="AH228" s="36">
        <f>(AG228/12*5*$D228*$F228*$G228*$I228*AH$11)+(AG228/12*7*$E228*$F228*$H228*$I228)</f>
        <v>0</v>
      </c>
      <c r="AI228" s="36"/>
      <c r="AJ228" s="36">
        <f>(AI228/12*5*$D228*$F228*$G228*$I228*AJ$11)+(AI228/12*7*$E228*$F228*$H228*$I228)</f>
        <v>0</v>
      </c>
      <c r="AK228" s="39">
        <v>2</v>
      </c>
      <c r="AL228" s="36">
        <f>(AK228/12*5*$D228*$F228*$G228*$I228*AL$11)+(AK228/12*7*$E228*$F228*$H228*$I228)</f>
        <v>203890.11189166663</v>
      </c>
      <c r="AM228" s="40">
        <v>0</v>
      </c>
      <c r="AN228" s="36">
        <f>(AM228/12*5*$D228*$F228*$G228*$J228*AN$11)+(AM228/12*7*$E228*$F228*$H228*$J228)</f>
        <v>0</v>
      </c>
      <c r="AO228" s="36">
        <v>0</v>
      </c>
      <c r="AP228" s="36">
        <f>(AO228/12*5*$D228*$F228*$G228*$J228*AP$11)+(AO228/12*7*$E228*$F228*$H228*$J228)</f>
        <v>0</v>
      </c>
      <c r="AQ228" s="36">
        <v>4</v>
      </c>
      <c r="AR228" s="36">
        <f>(AQ228/12*5*$D228*$F228*$G228*$J228*AR$11)+(AQ228/12*7*$E228*$F228*$H228*$J228)</f>
        <v>493965.60371199995</v>
      </c>
      <c r="AS228" s="36">
        <v>0</v>
      </c>
      <c r="AT228" s="36">
        <f>(AS228/12*5*$D228*$F228*$G228*$J228*AT$11)+(AS228/12*7*$E228*$F228*$H228*$J228)</f>
        <v>0</v>
      </c>
      <c r="AU228" s="36"/>
      <c r="AV228" s="36">
        <f>(AU228/12*5*$D228*$F228*$G228*$I228*AV$11)+(AU228/12*7*$E228*$F228*$H228*$I228)</f>
        <v>0</v>
      </c>
      <c r="AW228" s="36"/>
      <c r="AX228" s="36">
        <f>(AW228/12*5*$D228*$F228*$G228*$I228*AX$11)+(AW228/12*7*$E228*$F228*$H228*$I228)</f>
        <v>0</v>
      </c>
      <c r="AY228" s="36"/>
      <c r="AZ228" s="36">
        <f>(AY228/12*5*$D228*$F228*$G228*$J228*AZ$11)+(AY228/12*7*$E228*$F228*$H228*$J228)</f>
        <v>0</v>
      </c>
      <c r="BA228" s="36">
        <v>0</v>
      </c>
      <c r="BB228" s="36">
        <f>(BA228/12*5*$D228*$F228*$G228*$I228*BB$11)+(BA228/12*7*$E228*$F228*$H228*$I228)</f>
        <v>0</v>
      </c>
      <c r="BC228" s="36">
        <v>0</v>
      </c>
      <c r="BD228" s="36">
        <f>(BC228/12*5*$D228*$F228*$G228*$I228*BD$11)+(BC228/12*7*$E228*$F228*$H228*$I228)</f>
        <v>0</v>
      </c>
      <c r="BE228" s="36">
        <v>0</v>
      </c>
      <c r="BF228" s="36">
        <f>(BE228/12*5*$D228*$F228*$G228*$I228*BF$11)+(BE228/12*7*$E228*$F228*$H228*$I228)</f>
        <v>0</v>
      </c>
      <c r="BG228" s="36">
        <v>0</v>
      </c>
      <c r="BH228" s="36">
        <f>(BG228/12*5*$D228*$F228*$G228*$J228*BH$11)+(BG228/12*7*$E228*$F228*$H228*$J228)</f>
        <v>0</v>
      </c>
      <c r="BI228" s="36">
        <v>0</v>
      </c>
      <c r="BJ228" s="36">
        <f>(BI228/12*5*$D228*$F228*$G228*$I228*BJ$11)+(BI228/12*7*$E228*$F228*$H228*$I228)</f>
        <v>0</v>
      </c>
      <c r="BK228" s="36"/>
      <c r="BL228" s="36">
        <f>(BK228/12*5*$D228*$F228*$G228*$I228*BL$11)+(BK228/12*7*$E228*$F228*$H228*$I228)</f>
        <v>0</v>
      </c>
      <c r="BM228" s="46"/>
      <c r="BN228" s="36">
        <f>(BM228/12*5*$D228*$F228*$G228*$J228*BN$11)+(BM228/12*7*$E228*$F228*$H228*$J228)</f>
        <v>0</v>
      </c>
      <c r="BO228" s="36">
        <v>0</v>
      </c>
      <c r="BP228" s="36">
        <f>(BO228/12*5*$D228*$F228*$G228*$J228*BP$11)+(BO228/12*7*$E228*$F228*$H228*$J228)</f>
        <v>0</v>
      </c>
      <c r="BQ228" s="36">
        <v>0</v>
      </c>
      <c r="BR228" s="36">
        <f>(BQ228/12*5*$D228*$F228*$G228*$I228*BR$11)+(BQ228/12*7*$E228*$F228*$H228*$I228)</f>
        <v>0</v>
      </c>
      <c r="BS228" s="36">
        <v>0</v>
      </c>
      <c r="BT228" s="36">
        <f>(BS228/12*5*$D228*$F228*$G228*$I228*BT$11)+(BS228/12*7*$E228*$F228*$H228*$I228)</f>
        <v>0</v>
      </c>
      <c r="BU228" s="36">
        <v>0</v>
      </c>
      <c r="BV228" s="36">
        <f>(BU228/12*5*$D228*$F228*$G228*$J228*BV$11)+(BU228/12*7*$E228*$F228*$H228*$J228)</f>
        <v>0</v>
      </c>
      <c r="BW228" s="36"/>
      <c r="BX228" s="36">
        <f>(BW228/12*5*$D228*$F228*$G228*$J228*BX$11)+(BW228/12*7*$E228*$F228*$H228*$J228)</f>
        <v>0</v>
      </c>
      <c r="BY228" s="36">
        <v>0</v>
      </c>
      <c r="BZ228" s="36">
        <f>(BY228/12*5*$D228*$F228*$G228*$I228*BZ$11)+(BY228/12*7*$E228*$F228*$H228*$I228)</f>
        <v>0</v>
      </c>
      <c r="CA228" s="36">
        <v>0</v>
      </c>
      <c r="CB228" s="36">
        <f>(CA228/12*5*$D228*$F228*$G228*$J228*CB$11)+(CA228/12*7*$E228*$F228*$H228*$J228)</f>
        <v>0</v>
      </c>
      <c r="CC228" s="36">
        <v>0</v>
      </c>
      <c r="CD228" s="36">
        <f>(CC228/12*5*$D228*$F228*$G228*$I228*CD$11)+(CC228/12*7*$E228*$F228*$H228*$I228)</f>
        <v>0</v>
      </c>
      <c r="CE228" s="36"/>
      <c r="CF228" s="36">
        <f>(CE228/12*5*$D228*$F228*$G228*$I228*CF$11)+(CE228/12*7*$E228*$F228*$H228*$I228)</f>
        <v>0</v>
      </c>
      <c r="CG228" s="36"/>
      <c r="CH228" s="36">
        <f>(CG228/12*5*$D228*$F228*$G228*$I228*CH$11)+(CG228/12*7*$E228*$F228*$H228*$I228)</f>
        <v>0</v>
      </c>
      <c r="CI228" s="36"/>
      <c r="CJ228" s="36">
        <f>(CI228/12*5*$D228*$F228*$G228*$I228*CJ$11)+(CI228/12*7*$E228*$F228*$H228*$I228)</f>
        <v>0</v>
      </c>
      <c r="CK228" s="36"/>
      <c r="CL228" s="36">
        <f>(CK228/12*5*$D228*$F228*$G228*$J228*CL$11)+(CK228/12*7*$E228*$F228*$H228*$J228)</f>
        <v>0</v>
      </c>
      <c r="CM228" s="36"/>
      <c r="CN228" s="36">
        <f>(CM228/12*5*$D228*$F228*$G228*$J228*CN$11)+(CM228/12*7*$E228*$F228*$H228*$J228)</f>
        <v>0</v>
      </c>
      <c r="CO228" s="41"/>
      <c r="CP228" s="36">
        <f>(CO228/12*5*$D228*$F228*$G228*$I228*CP$11)+(CO228/12*7*$E228*$F228*$H228*$I228)</f>
        <v>0</v>
      </c>
      <c r="CQ228" s="36"/>
      <c r="CR228" s="36">
        <f>(CQ228/12*5*$D228*$F228*$G228*$J228*CR$11)+(CQ228/12*7*$E228*$F228*$H228*$J228)</f>
        <v>0</v>
      </c>
      <c r="CS228" s="36"/>
      <c r="CT228" s="36">
        <f>(CS228/12*5*$D228*$F228*$G228*$J228*CT$11)+(CS228/12*7*$E228*$F228*$H228*$J228)</f>
        <v>0</v>
      </c>
      <c r="CU228" s="36"/>
      <c r="CV228" s="36">
        <f>(CU228/12*5*$D228*$F228*$G228*$J228*CV$11)+(CU228/12*7*$E228*$F228*$H228*$J228)</f>
        <v>0</v>
      </c>
      <c r="CW228" s="36"/>
      <c r="CX228" s="36">
        <f>(CW228/12*5*$D228*$F228*$G228*$J228*CX$11)+(CW228/12*7*$E228*$F228*$H228*$J228)</f>
        <v>0</v>
      </c>
      <c r="CY228" s="36"/>
      <c r="CZ228" s="36">
        <f>(CY228/12*5*$D228*$F228*$G228*$J228*CZ$11)+(CY228/12*7*$E228*$F228*$H228*$J228)</f>
        <v>0</v>
      </c>
      <c r="DA228" s="36"/>
      <c r="DB228" s="36">
        <f>(DA228/12*5*$D228*$F228*$G228*$I228*DB$11)+(DA228/12*7*$E228*$F228*$H228*$I228)</f>
        <v>0</v>
      </c>
      <c r="DC228" s="36"/>
      <c r="DD228" s="36">
        <f>(DC228/12*5*$D228*$F228*$G228*$I228*DD$11)+(DC228/12*7*$E228*$F228*$H228*$I228)</f>
        <v>0</v>
      </c>
      <c r="DE228" s="36"/>
      <c r="DF228" s="36">
        <f>(DE228/12*5*$D228*$F228*$G228*$J228*DF$11)+(DE228/12*7*$E228*$F228*$H228*$J228)</f>
        <v>0</v>
      </c>
      <c r="DG228" s="36"/>
      <c r="DH228" s="36">
        <f>(DG228/12*5*$D228*$F228*$G228*$J228*DH$11)+(DG228/12*7*$E228*$F228*$H228*$J228)</f>
        <v>0</v>
      </c>
      <c r="DI228" s="36"/>
      <c r="DJ228" s="36">
        <f>(DI228/12*5*$D228*$F228*$G228*$K228*DJ$11)+(DI228/12*7*$E228*$F228*$H228*$K228)</f>
        <v>0</v>
      </c>
      <c r="DK228" s="36"/>
      <c r="DL228" s="36">
        <f>(DK228/12*5*$D228*$F228*$G228*$L228*DL$11)+(DK228/12*7*$E228*$F228*$H228*$L228)</f>
        <v>0</v>
      </c>
      <c r="DM228" s="36"/>
      <c r="DN228" s="36">
        <f t="shared" si="1541"/>
        <v>0</v>
      </c>
      <c r="DO228" s="36">
        <f t="shared" si="1636"/>
        <v>217</v>
      </c>
      <c r="DP228" s="36">
        <f t="shared" si="1636"/>
        <v>22353618.133461997</v>
      </c>
      <c r="DQ228" s="47">
        <f t="shared" si="1597"/>
        <v>195</v>
      </c>
      <c r="DR228" s="80">
        <f t="shared" si="1543"/>
        <v>0.89861751152073732</v>
      </c>
    </row>
    <row r="229" spans="1:122" ht="26.25" customHeight="1" x14ac:dyDescent="0.25">
      <c r="A229" s="43">
        <v>1</v>
      </c>
      <c r="B229" s="44">
        <v>192</v>
      </c>
      <c r="C229" s="31" t="s">
        <v>354</v>
      </c>
      <c r="D229" s="32">
        <f t="shared" si="1544"/>
        <v>19063</v>
      </c>
      <c r="E229" s="33">
        <v>18530</v>
      </c>
      <c r="F229" s="45">
        <v>6.08</v>
      </c>
      <c r="G229" s="35">
        <v>1</v>
      </c>
      <c r="H229" s="35">
        <v>1</v>
      </c>
      <c r="I229" s="32">
        <v>1.4</v>
      </c>
      <c r="J229" s="32">
        <v>1.68</v>
      </c>
      <c r="K229" s="32">
        <v>2.23</v>
      </c>
      <c r="L229" s="32">
        <v>2.57</v>
      </c>
      <c r="M229" s="36">
        <v>3</v>
      </c>
      <c r="N229" s="36">
        <f t="shared" ref="N229:P230" si="1672">(M229/12*5*$D229*$F229*$G229*$I229)+(M229/12*7*$E229*$F229*$H229*$I229)</f>
        <v>478853.19999999995</v>
      </c>
      <c r="O229" s="36">
        <v>21</v>
      </c>
      <c r="P229" s="36">
        <f t="shared" si="1672"/>
        <v>3351972.3999999994</v>
      </c>
      <c r="Q229" s="36"/>
      <c r="R229" s="36">
        <f t="shared" ref="R229:R230" si="1673">(Q229/12*5*$D229*$F229*$G229*$I229)+(Q229/12*7*$E229*$F229*$H229*$I229)</f>
        <v>0</v>
      </c>
      <c r="S229" s="36"/>
      <c r="T229" s="36">
        <f t="shared" ref="T229:T230" si="1674">(S229/12*5*$D229*$F229*$G229*$I229)+(S229/12*7*$E229*$F229*$H229*$I229)</f>
        <v>0</v>
      </c>
      <c r="U229" s="36"/>
      <c r="V229" s="36">
        <f t="shared" ref="V229:V230" si="1675">(U229/12*5*$D229*$F229*$G229*$I229)+(U229/12*7*$E229*$F229*$H229*$I229)</f>
        <v>0</v>
      </c>
      <c r="W229" s="36">
        <v>0</v>
      </c>
      <c r="X229" s="36">
        <f t="shared" ref="X229:X230" si="1676">(W229/12*5*$D229*$F229*$G229*$I229)+(W229/12*7*$E229*$F229*$H229*$I229)</f>
        <v>0</v>
      </c>
      <c r="Y229" s="36">
        <v>0</v>
      </c>
      <c r="Z229" s="36">
        <f t="shared" ref="Z229:Z230" si="1677">(Y229/12*5*$D229*$F229*$G229*$I229)+(Y229/12*7*$E229*$F229*$H229*$I229)</f>
        <v>0</v>
      </c>
      <c r="AA229" s="36"/>
      <c r="AB229" s="36">
        <f t="shared" ref="AB229:AB230" si="1678">(AA229/12*5*$D229*$F229*$G229*$I229)+(AA229/12*7*$E229*$F229*$H229*$I229)</f>
        <v>0</v>
      </c>
      <c r="AC229" s="36">
        <v>0</v>
      </c>
      <c r="AD229" s="36">
        <f t="shared" ref="AD229:AD230" si="1679">(AC229/12*5*$D229*$F229*$G229*$I229)+(AC229/12*7*$E229*$F229*$H229*$I229)</f>
        <v>0</v>
      </c>
      <c r="AE229" s="36">
        <v>0</v>
      </c>
      <c r="AF229" s="36">
        <f t="shared" ref="AF229:AF230" si="1680">(AE229/12*5*$D229*$F229*$G229*$I229)+(AE229/12*7*$E229*$F229*$H229*$I229)</f>
        <v>0</v>
      </c>
      <c r="AG229" s="36"/>
      <c r="AH229" s="36">
        <f t="shared" ref="AH229:AH230" si="1681">(AG229/12*5*$D229*$F229*$G229*$I229)+(AG229/12*7*$E229*$F229*$H229*$I229)</f>
        <v>0</v>
      </c>
      <c r="AI229" s="36"/>
      <c r="AJ229" s="36">
        <f t="shared" ref="AJ229:AJ230" si="1682">(AI229/12*5*$D229*$F229*$G229*$I229)+(AI229/12*7*$E229*$F229*$H229*$I229)</f>
        <v>0</v>
      </c>
      <c r="AK229" s="39">
        <v>0</v>
      </c>
      <c r="AL229" s="36">
        <f t="shared" ref="AL229:AL230" si="1683">(AK229/12*5*$D229*$F229*$G229*$I229)+(AK229/12*7*$E229*$F229*$H229*$I229)</f>
        <v>0</v>
      </c>
      <c r="AM229" s="40">
        <v>0</v>
      </c>
      <c r="AN229" s="36">
        <f t="shared" ref="AN229:AN230" si="1684">(AM229/12*5*$D229*$F229*$G229*$J229)+(AM229/12*7*$E229*$F229*$H229*$J229)</f>
        <v>0</v>
      </c>
      <c r="AO229" s="36"/>
      <c r="AP229" s="36">
        <f t="shared" ref="AP229:AP230" si="1685">(AO229/12*5*$D229*$F229*$G229*$J229)+(AO229/12*7*$E229*$F229*$H229*$J229)</f>
        <v>0</v>
      </c>
      <c r="AQ229" s="36"/>
      <c r="AR229" s="36">
        <f t="shared" ref="AR229:AR230" si="1686">(AQ229/12*5*$D229*$F229*$G229*$J229)+(AQ229/12*7*$E229*$F229*$H229*$J229)</f>
        <v>0</v>
      </c>
      <c r="AS229" s="36"/>
      <c r="AT229" s="36">
        <f t="shared" ref="AT229:AT230" si="1687">(AS229/12*5*$D229*$F229*$G229*$J229)+(AS229/12*7*$E229*$F229*$H229*$J229)</f>
        <v>0</v>
      </c>
      <c r="AU229" s="36"/>
      <c r="AV229" s="36">
        <f t="shared" ref="AV229:AV230" si="1688">(AU229/12*5*$D229*$F229*$G229*$I229)+(AU229/12*7*$E229*$F229*$H229*$I229)</f>
        <v>0</v>
      </c>
      <c r="AW229" s="36"/>
      <c r="AX229" s="36">
        <f t="shared" ref="AX229:AX230" si="1689">(AW229/12*5*$D229*$F229*$G229*$I229)+(AW229/12*7*$E229*$F229*$H229*$I229)</f>
        <v>0</v>
      </c>
      <c r="AY229" s="36"/>
      <c r="AZ229" s="36">
        <f t="shared" ref="AZ229:AZ230" si="1690">(AY229/12*5*$D229*$F229*$G229*$J229)+(AY229/12*7*$E229*$F229*$H229*$J229)</f>
        <v>0</v>
      </c>
      <c r="BA229" s="36"/>
      <c r="BB229" s="36">
        <f t="shared" ref="BB229:BB230" si="1691">(BA229/12*5*$D229*$F229*$G229*$I229)+(BA229/12*7*$E229*$F229*$H229*$I229)</f>
        <v>0</v>
      </c>
      <c r="BC229" s="36"/>
      <c r="BD229" s="36">
        <f t="shared" ref="BD229:BD230" si="1692">(BC229/12*5*$D229*$F229*$G229*$I229)+(BC229/12*7*$E229*$F229*$H229*$I229)</f>
        <v>0</v>
      </c>
      <c r="BE229" s="36"/>
      <c r="BF229" s="36">
        <f t="shared" ref="BF229:BF230" si="1693">(BE229/12*5*$D229*$F229*$G229*$I229)+(BE229/12*7*$E229*$F229*$H229*$I229)</f>
        <v>0</v>
      </c>
      <c r="BG229" s="36"/>
      <c r="BH229" s="36">
        <f t="shared" ref="BH229:BH230" si="1694">(BG229/12*5*$D229*$F229*$G229*$J229)+(BG229/12*7*$E229*$F229*$H229*$J229)</f>
        <v>0</v>
      </c>
      <c r="BI229" s="36">
        <v>0</v>
      </c>
      <c r="BJ229" s="36">
        <f t="shared" ref="BJ229:BJ230" si="1695">(BI229/12*5*$D229*$F229*$G229*$I229)+(BI229/12*7*$E229*$F229*$H229*$I229)</f>
        <v>0</v>
      </c>
      <c r="BK229" s="36"/>
      <c r="BL229" s="36">
        <f t="shared" ref="BL229:BL230" si="1696">(BK229/12*5*$D229*$F229*$G229*$I229)+(BK229/12*7*$E229*$F229*$H229*$I229)</f>
        <v>0</v>
      </c>
      <c r="BM229" s="46"/>
      <c r="BN229" s="36">
        <f t="shared" ref="BN229:BN230" si="1697">(BM229/12*5*$D229*$F229*$G229*$J229)+(BM229/12*7*$E229*$F229*$H229*$J229)</f>
        <v>0</v>
      </c>
      <c r="BO229" s="36"/>
      <c r="BP229" s="36">
        <f t="shared" ref="BP229:BP230" si="1698">(BO229/12*5*$D229*$F229*$G229*$J229)+(BO229/12*7*$E229*$F229*$H229*$J229)</f>
        <v>0</v>
      </c>
      <c r="BQ229" s="36"/>
      <c r="BR229" s="36">
        <f t="shared" ref="BR229:BR230" si="1699">(BQ229/12*5*$D229*$F229*$G229*$I229)+(BQ229/12*7*$E229*$F229*$H229*$I229)</f>
        <v>0</v>
      </c>
      <c r="BS229" s="36"/>
      <c r="BT229" s="36">
        <f t="shared" ref="BT229:BT230" si="1700">(BS229/12*5*$D229*$F229*$G229*$I229)+(BS229/12*7*$E229*$F229*$H229*$I229)</f>
        <v>0</v>
      </c>
      <c r="BU229" s="36"/>
      <c r="BV229" s="36">
        <f t="shared" ref="BV229:BV230" si="1701">(BU229/12*5*$D229*$F229*$G229*$J229)+(BU229/12*7*$E229*$F229*$H229*$J229)</f>
        <v>0</v>
      </c>
      <c r="BW229" s="36"/>
      <c r="BX229" s="36">
        <f t="shared" ref="BX229:BX230" si="1702">(BW229/12*5*$D229*$F229*$G229*$J229)+(BW229/12*7*$E229*$F229*$H229*$J229)</f>
        <v>0</v>
      </c>
      <c r="BY229" s="36"/>
      <c r="BZ229" s="36">
        <f t="shared" ref="BZ229:BZ230" si="1703">(BY229/12*5*$D229*$F229*$G229*$I229)+(BY229/12*7*$E229*$F229*$H229*$I229)</f>
        <v>0</v>
      </c>
      <c r="CA229" s="36"/>
      <c r="CB229" s="36">
        <f t="shared" ref="CB229:CB230" si="1704">(CA229/12*5*$D229*$F229*$G229*$J229)+(CA229/12*7*$E229*$F229*$H229*$J229)</f>
        <v>0</v>
      </c>
      <c r="CC229" s="36"/>
      <c r="CD229" s="36">
        <f t="shared" ref="CD229:CD230" si="1705">(CC229/12*5*$D229*$F229*$G229*$I229)+(CC229/12*7*$E229*$F229*$H229*$I229)</f>
        <v>0</v>
      </c>
      <c r="CE229" s="36"/>
      <c r="CF229" s="36">
        <f t="shared" ref="CF229:CF230" si="1706">(CE229/12*5*$D229*$F229*$G229*$I229)+(CE229/12*7*$E229*$F229*$H229*$I229)</f>
        <v>0</v>
      </c>
      <c r="CG229" s="36"/>
      <c r="CH229" s="36">
        <f t="shared" ref="CH229:CH230" si="1707">(CG229/12*5*$D229*$F229*$G229*$I229)+(CG229/12*7*$E229*$F229*$H229*$I229)</f>
        <v>0</v>
      </c>
      <c r="CI229" s="36"/>
      <c r="CJ229" s="36">
        <f t="shared" ref="CJ229:CJ230" si="1708">(CI229/12*5*$D229*$F229*$G229*$I229)+(CI229/12*7*$E229*$F229*$H229*$I229)</f>
        <v>0</v>
      </c>
      <c r="CK229" s="36"/>
      <c r="CL229" s="36">
        <f t="shared" ref="CL229:CN230" si="1709">(CK229/12*5*$D229*$F229*$G229*$J229)+(CK229/12*7*$E229*$F229*$H229*$J229)</f>
        <v>0</v>
      </c>
      <c r="CM229" s="36"/>
      <c r="CN229" s="36">
        <f t="shared" si="1709"/>
        <v>0</v>
      </c>
      <c r="CO229" s="41"/>
      <c r="CP229" s="36">
        <f t="shared" ref="CP229:CP230" si="1710">(CO229/12*5*$D229*$F229*$G229*$I229)+(CO229/12*7*$E229*$F229*$H229*$I229)</f>
        <v>0</v>
      </c>
      <c r="CQ229" s="36"/>
      <c r="CR229" s="36">
        <f t="shared" ref="CR229:CR230" si="1711">(CQ229/12*5*$D229*$F229*$G229*$J229)+(CQ229/12*7*$E229*$F229*$H229*$J229)</f>
        <v>0</v>
      </c>
      <c r="CS229" s="36"/>
      <c r="CT229" s="36">
        <f t="shared" ref="CT229:CT230" si="1712">(CS229/12*5*$D229*$F229*$G229*$J229)+(CS229/12*7*$E229*$F229*$H229*$J229)</f>
        <v>0</v>
      </c>
      <c r="CU229" s="36"/>
      <c r="CV229" s="36">
        <f t="shared" ref="CV229:CV230" si="1713">(CU229/12*5*$D229*$F229*$G229*$J229)+(CU229/12*7*$E229*$F229*$H229*$J229)</f>
        <v>0</v>
      </c>
      <c r="CW229" s="36"/>
      <c r="CX229" s="36">
        <f t="shared" ref="CX229:CX230" si="1714">(CW229/12*5*$D229*$F229*$G229*$J229)+(CW229/12*7*$E229*$F229*$H229*$J229)</f>
        <v>0</v>
      </c>
      <c r="CY229" s="36"/>
      <c r="CZ229" s="36">
        <f t="shared" ref="CZ229:CZ230" si="1715">(CY229/12*5*$D229*$F229*$G229*$J229)+(CY229/12*7*$E229*$F229*$H229*$J229)</f>
        <v>0</v>
      </c>
      <c r="DA229" s="36"/>
      <c r="DB229" s="36">
        <f t="shared" ref="DB229:DB230" si="1716">(DA229/12*5*$D229*$F229*$G229*$I229)+(DA229/12*7*$E229*$F229*$H229*$I229)</f>
        <v>0</v>
      </c>
      <c r="DC229" s="36"/>
      <c r="DD229" s="36">
        <f t="shared" ref="DD229:DD230" si="1717">(DC229/12*5*$D229*$F229*$G229*$I229)+(DC229/12*7*$E229*$F229*$H229*$I229)</f>
        <v>0</v>
      </c>
      <c r="DE229" s="36"/>
      <c r="DF229" s="36">
        <f t="shared" ref="DF229:DF230" si="1718">(DE229/12*5*$D229*$F229*$G229*$J229)+(DE229/12*7*$E229*$F229*$H229*$J229)</f>
        <v>0</v>
      </c>
      <c r="DG229" s="36"/>
      <c r="DH229" s="36">
        <f t="shared" ref="DH229:DH230" si="1719">(DG229/12*5*$D229*$F229*$G229*$J229)+(DG229/12*7*$E229*$F229*$H229*$J229)</f>
        <v>0</v>
      </c>
      <c r="DI229" s="36"/>
      <c r="DJ229" s="36">
        <f t="shared" ref="DJ229:DJ230" si="1720">(DI229/12*5*$D229*$F229*$G229*$K229)+(DI229/12*7*$E229*$F229*$H229*$K229)</f>
        <v>0</v>
      </c>
      <c r="DK229" s="36"/>
      <c r="DL229" s="36">
        <f t="shared" ref="DL229:DL230" si="1721">(DK229/12*5*$D229*$F229*$G229*$L229)+(DK229/12*7*$E229*$F229*$H229*$L229)</f>
        <v>0</v>
      </c>
      <c r="DM229" s="36"/>
      <c r="DN229" s="36">
        <f t="shared" ref="DN229:DN230" si="1722">(DM229*$D229*$F229*$G229*$J229)</f>
        <v>0</v>
      </c>
      <c r="DO229" s="36">
        <f t="shared" si="1636"/>
        <v>24</v>
      </c>
      <c r="DP229" s="36">
        <f t="shared" si="1636"/>
        <v>3830825.5999999996</v>
      </c>
      <c r="DQ229" s="47">
        <f t="shared" si="1597"/>
        <v>24</v>
      </c>
      <c r="DR229" s="80">
        <f t="shared" si="1543"/>
        <v>1</v>
      </c>
    </row>
    <row r="230" spans="1:122" ht="26.25" customHeight="1" x14ac:dyDescent="0.25">
      <c r="A230" s="43">
        <v>1</v>
      </c>
      <c r="B230" s="44">
        <v>193</v>
      </c>
      <c r="C230" s="31" t="s">
        <v>355</v>
      </c>
      <c r="D230" s="32">
        <f t="shared" si="1544"/>
        <v>19063</v>
      </c>
      <c r="E230" s="33">
        <v>18530</v>
      </c>
      <c r="F230" s="45">
        <v>7.12</v>
      </c>
      <c r="G230" s="35">
        <v>1</v>
      </c>
      <c r="H230" s="35">
        <v>1</v>
      </c>
      <c r="I230" s="32">
        <v>1.4</v>
      </c>
      <c r="J230" s="32">
        <v>1.68</v>
      </c>
      <c r="K230" s="32">
        <v>2.23</v>
      </c>
      <c r="L230" s="32">
        <v>2.57</v>
      </c>
      <c r="M230" s="36">
        <v>6</v>
      </c>
      <c r="N230" s="36">
        <f t="shared" si="1672"/>
        <v>1121524.6000000001</v>
      </c>
      <c r="O230" s="36">
        <v>66</v>
      </c>
      <c r="P230" s="36">
        <f t="shared" si="1672"/>
        <v>12336770.599999998</v>
      </c>
      <c r="Q230" s="36"/>
      <c r="R230" s="36">
        <f t="shared" si="1673"/>
        <v>0</v>
      </c>
      <c r="S230" s="36"/>
      <c r="T230" s="36">
        <f t="shared" si="1674"/>
        <v>0</v>
      </c>
      <c r="U230" s="36"/>
      <c r="V230" s="36">
        <f t="shared" si="1675"/>
        <v>0</v>
      </c>
      <c r="W230" s="36">
        <v>6</v>
      </c>
      <c r="X230" s="36">
        <f t="shared" si="1676"/>
        <v>1121524.6000000001</v>
      </c>
      <c r="Y230" s="36">
        <v>3</v>
      </c>
      <c r="Z230" s="36">
        <f t="shared" si="1677"/>
        <v>560762.30000000005</v>
      </c>
      <c r="AA230" s="36"/>
      <c r="AB230" s="36">
        <f t="shared" si="1678"/>
        <v>0</v>
      </c>
      <c r="AC230" s="36">
        <v>0</v>
      </c>
      <c r="AD230" s="36">
        <f t="shared" si="1679"/>
        <v>0</v>
      </c>
      <c r="AE230" s="36">
        <v>0</v>
      </c>
      <c r="AF230" s="36">
        <f t="shared" si="1680"/>
        <v>0</v>
      </c>
      <c r="AG230" s="36"/>
      <c r="AH230" s="36">
        <f t="shared" si="1681"/>
        <v>0</v>
      </c>
      <c r="AI230" s="36"/>
      <c r="AJ230" s="36">
        <f t="shared" si="1682"/>
        <v>0</v>
      </c>
      <c r="AK230" s="39">
        <v>0</v>
      </c>
      <c r="AL230" s="36">
        <f t="shared" si="1683"/>
        <v>0</v>
      </c>
      <c r="AM230" s="40">
        <v>0</v>
      </c>
      <c r="AN230" s="36">
        <f t="shared" si="1684"/>
        <v>0</v>
      </c>
      <c r="AO230" s="36"/>
      <c r="AP230" s="36">
        <f t="shared" si="1685"/>
        <v>0</v>
      </c>
      <c r="AQ230" s="36">
        <v>20</v>
      </c>
      <c r="AR230" s="36">
        <f t="shared" si="1686"/>
        <v>4486098.4000000004</v>
      </c>
      <c r="AS230" s="36"/>
      <c r="AT230" s="36">
        <f t="shared" si="1687"/>
        <v>0</v>
      </c>
      <c r="AU230" s="36"/>
      <c r="AV230" s="36">
        <f t="shared" si="1688"/>
        <v>0</v>
      </c>
      <c r="AW230" s="36"/>
      <c r="AX230" s="36">
        <f t="shared" si="1689"/>
        <v>0</v>
      </c>
      <c r="AY230" s="36"/>
      <c r="AZ230" s="36">
        <f t="shared" si="1690"/>
        <v>0</v>
      </c>
      <c r="BA230" s="36"/>
      <c r="BB230" s="36">
        <f t="shared" si="1691"/>
        <v>0</v>
      </c>
      <c r="BC230" s="36"/>
      <c r="BD230" s="36">
        <f t="shared" si="1692"/>
        <v>0</v>
      </c>
      <c r="BE230" s="36"/>
      <c r="BF230" s="36">
        <f t="shared" si="1693"/>
        <v>0</v>
      </c>
      <c r="BG230" s="36"/>
      <c r="BH230" s="36">
        <f t="shared" si="1694"/>
        <v>0</v>
      </c>
      <c r="BI230" s="36">
        <v>0</v>
      </c>
      <c r="BJ230" s="36">
        <f t="shared" si="1695"/>
        <v>0</v>
      </c>
      <c r="BK230" s="36"/>
      <c r="BL230" s="36">
        <f t="shared" si="1696"/>
        <v>0</v>
      </c>
      <c r="BM230" s="46"/>
      <c r="BN230" s="36">
        <f t="shared" si="1697"/>
        <v>0</v>
      </c>
      <c r="BO230" s="36"/>
      <c r="BP230" s="36">
        <f t="shared" si="1698"/>
        <v>0</v>
      </c>
      <c r="BQ230" s="36"/>
      <c r="BR230" s="36">
        <f t="shared" si="1699"/>
        <v>0</v>
      </c>
      <c r="BS230" s="36"/>
      <c r="BT230" s="36">
        <f t="shared" si="1700"/>
        <v>0</v>
      </c>
      <c r="BU230" s="36"/>
      <c r="BV230" s="36">
        <f t="shared" si="1701"/>
        <v>0</v>
      </c>
      <c r="BW230" s="36"/>
      <c r="BX230" s="36">
        <f t="shared" si="1702"/>
        <v>0</v>
      </c>
      <c r="BY230" s="36"/>
      <c r="BZ230" s="36">
        <f t="shared" si="1703"/>
        <v>0</v>
      </c>
      <c r="CA230" s="36"/>
      <c r="CB230" s="36">
        <f t="shared" si="1704"/>
        <v>0</v>
      </c>
      <c r="CC230" s="36"/>
      <c r="CD230" s="36">
        <f t="shared" si="1705"/>
        <v>0</v>
      </c>
      <c r="CE230" s="36"/>
      <c r="CF230" s="36">
        <f t="shared" si="1706"/>
        <v>0</v>
      </c>
      <c r="CG230" s="36"/>
      <c r="CH230" s="36">
        <f t="shared" si="1707"/>
        <v>0</v>
      </c>
      <c r="CI230" s="36"/>
      <c r="CJ230" s="36">
        <f t="shared" si="1708"/>
        <v>0</v>
      </c>
      <c r="CK230" s="36"/>
      <c r="CL230" s="36">
        <f t="shared" si="1709"/>
        <v>0</v>
      </c>
      <c r="CM230" s="36"/>
      <c r="CN230" s="36">
        <f t="shared" si="1709"/>
        <v>0</v>
      </c>
      <c r="CO230" s="41"/>
      <c r="CP230" s="36">
        <f t="shared" si="1710"/>
        <v>0</v>
      </c>
      <c r="CQ230" s="36"/>
      <c r="CR230" s="36">
        <f t="shared" si="1711"/>
        <v>0</v>
      </c>
      <c r="CS230" s="36"/>
      <c r="CT230" s="36">
        <f t="shared" si="1712"/>
        <v>0</v>
      </c>
      <c r="CU230" s="36"/>
      <c r="CV230" s="36">
        <f t="shared" si="1713"/>
        <v>0</v>
      </c>
      <c r="CW230" s="36"/>
      <c r="CX230" s="36">
        <f t="shared" si="1714"/>
        <v>0</v>
      </c>
      <c r="CY230" s="36"/>
      <c r="CZ230" s="36">
        <f t="shared" si="1715"/>
        <v>0</v>
      </c>
      <c r="DA230" s="36"/>
      <c r="DB230" s="36">
        <f t="shared" si="1716"/>
        <v>0</v>
      </c>
      <c r="DC230" s="36"/>
      <c r="DD230" s="36">
        <f t="shared" si="1717"/>
        <v>0</v>
      </c>
      <c r="DE230" s="36"/>
      <c r="DF230" s="36">
        <f t="shared" si="1718"/>
        <v>0</v>
      </c>
      <c r="DG230" s="36"/>
      <c r="DH230" s="36">
        <f t="shared" si="1719"/>
        <v>0</v>
      </c>
      <c r="DI230" s="36"/>
      <c r="DJ230" s="36">
        <f t="shared" si="1720"/>
        <v>0</v>
      </c>
      <c r="DK230" s="36"/>
      <c r="DL230" s="36">
        <f t="shared" si="1721"/>
        <v>0</v>
      </c>
      <c r="DM230" s="36"/>
      <c r="DN230" s="36">
        <f t="shared" si="1722"/>
        <v>0</v>
      </c>
      <c r="DO230" s="36">
        <f t="shared" si="1636"/>
        <v>101</v>
      </c>
      <c r="DP230" s="36">
        <f t="shared" si="1636"/>
        <v>19626680.5</v>
      </c>
      <c r="DQ230" s="47">
        <f t="shared" si="1597"/>
        <v>101</v>
      </c>
      <c r="DR230" s="80">
        <f t="shared" si="1543"/>
        <v>1</v>
      </c>
    </row>
    <row r="231" spans="1:122" ht="15.75" customHeight="1" x14ac:dyDescent="0.25">
      <c r="A231" s="43">
        <v>26</v>
      </c>
      <c r="B231" s="44"/>
      <c r="C231" s="67" t="s">
        <v>356</v>
      </c>
      <c r="D231" s="32">
        <f t="shared" si="1544"/>
        <v>19063</v>
      </c>
      <c r="E231" s="33">
        <v>18530</v>
      </c>
      <c r="F231" s="45">
        <v>0.79</v>
      </c>
      <c r="G231" s="35">
        <v>1</v>
      </c>
      <c r="H231" s="35">
        <v>1</v>
      </c>
      <c r="I231" s="32">
        <v>1.4</v>
      </c>
      <c r="J231" s="32">
        <v>1.68</v>
      </c>
      <c r="K231" s="32">
        <v>2.23</v>
      </c>
      <c r="L231" s="32">
        <v>2.57</v>
      </c>
      <c r="M231" s="51">
        <f t="shared" ref="M231:BX231" si="1723">M232</f>
        <v>24</v>
      </c>
      <c r="N231" s="51">
        <f t="shared" si="1723"/>
        <v>528555.51980000001</v>
      </c>
      <c r="O231" s="51">
        <f t="shared" si="1723"/>
        <v>0</v>
      </c>
      <c r="P231" s="51">
        <f t="shared" si="1723"/>
        <v>0</v>
      </c>
      <c r="Q231" s="51">
        <f t="shared" si="1723"/>
        <v>0</v>
      </c>
      <c r="R231" s="51">
        <f t="shared" si="1723"/>
        <v>0</v>
      </c>
      <c r="S231" s="51">
        <f t="shared" si="1723"/>
        <v>0</v>
      </c>
      <c r="T231" s="51">
        <f t="shared" si="1723"/>
        <v>0</v>
      </c>
      <c r="U231" s="51">
        <f t="shared" si="1723"/>
        <v>0</v>
      </c>
      <c r="V231" s="51">
        <f t="shared" si="1723"/>
        <v>0</v>
      </c>
      <c r="W231" s="51">
        <f t="shared" si="1723"/>
        <v>0</v>
      </c>
      <c r="X231" s="51">
        <f t="shared" si="1723"/>
        <v>0</v>
      </c>
      <c r="Y231" s="51">
        <f t="shared" si="1723"/>
        <v>0</v>
      </c>
      <c r="Z231" s="51">
        <f t="shared" si="1723"/>
        <v>0</v>
      </c>
      <c r="AA231" s="51">
        <f t="shared" si="1723"/>
        <v>0</v>
      </c>
      <c r="AB231" s="51">
        <f t="shared" si="1723"/>
        <v>0</v>
      </c>
      <c r="AC231" s="51">
        <f t="shared" si="1723"/>
        <v>0</v>
      </c>
      <c r="AD231" s="51">
        <f t="shared" si="1723"/>
        <v>0</v>
      </c>
      <c r="AE231" s="51">
        <f t="shared" si="1723"/>
        <v>0</v>
      </c>
      <c r="AF231" s="51">
        <f t="shared" si="1723"/>
        <v>0</v>
      </c>
      <c r="AG231" s="51">
        <f t="shared" si="1723"/>
        <v>0</v>
      </c>
      <c r="AH231" s="51">
        <f t="shared" si="1723"/>
        <v>0</v>
      </c>
      <c r="AI231" s="51">
        <f t="shared" si="1723"/>
        <v>0</v>
      </c>
      <c r="AJ231" s="51">
        <f t="shared" si="1723"/>
        <v>0</v>
      </c>
      <c r="AK231" s="51">
        <f t="shared" si="1723"/>
        <v>194</v>
      </c>
      <c r="AL231" s="51">
        <f t="shared" si="1723"/>
        <v>4246926.4921416668</v>
      </c>
      <c r="AM231" s="51">
        <f t="shared" si="1723"/>
        <v>0</v>
      </c>
      <c r="AN231" s="51">
        <f t="shared" si="1723"/>
        <v>0</v>
      </c>
      <c r="AO231" s="51">
        <f t="shared" si="1723"/>
        <v>0</v>
      </c>
      <c r="AP231" s="51">
        <f t="shared" si="1723"/>
        <v>0</v>
      </c>
      <c r="AQ231" s="51">
        <f t="shared" si="1723"/>
        <v>43</v>
      </c>
      <c r="AR231" s="51">
        <f t="shared" si="1723"/>
        <v>1094699.1751360002</v>
      </c>
      <c r="AS231" s="51">
        <f t="shared" si="1723"/>
        <v>0</v>
      </c>
      <c r="AT231" s="51">
        <f t="shared" si="1723"/>
        <v>0</v>
      </c>
      <c r="AU231" s="51">
        <f t="shared" si="1723"/>
        <v>0</v>
      </c>
      <c r="AV231" s="51">
        <f t="shared" si="1723"/>
        <v>0</v>
      </c>
      <c r="AW231" s="51">
        <f t="shared" si="1723"/>
        <v>0</v>
      </c>
      <c r="AX231" s="51">
        <f t="shared" si="1723"/>
        <v>0</v>
      </c>
      <c r="AY231" s="51">
        <f t="shared" si="1723"/>
        <v>0</v>
      </c>
      <c r="AZ231" s="51">
        <f t="shared" si="1723"/>
        <v>0</v>
      </c>
      <c r="BA231" s="51">
        <f t="shared" si="1723"/>
        <v>0</v>
      </c>
      <c r="BB231" s="51">
        <f t="shared" si="1723"/>
        <v>0</v>
      </c>
      <c r="BC231" s="51">
        <f t="shared" si="1723"/>
        <v>0</v>
      </c>
      <c r="BD231" s="51">
        <f t="shared" si="1723"/>
        <v>0</v>
      </c>
      <c r="BE231" s="51">
        <f t="shared" si="1723"/>
        <v>0</v>
      </c>
      <c r="BF231" s="51">
        <f t="shared" si="1723"/>
        <v>0</v>
      </c>
      <c r="BG231" s="51">
        <f t="shared" si="1723"/>
        <v>0</v>
      </c>
      <c r="BH231" s="51">
        <f t="shared" si="1723"/>
        <v>0</v>
      </c>
      <c r="BI231" s="51">
        <f t="shared" si="1723"/>
        <v>0</v>
      </c>
      <c r="BJ231" s="51">
        <f t="shared" si="1723"/>
        <v>0</v>
      </c>
      <c r="BK231" s="51">
        <f t="shared" si="1723"/>
        <v>0</v>
      </c>
      <c r="BL231" s="51">
        <f t="shared" si="1723"/>
        <v>0</v>
      </c>
      <c r="BM231" s="51">
        <f t="shared" si="1723"/>
        <v>0</v>
      </c>
      <c r="BN231" s="51">
        <f t="shared" si="1723"/>
        <v>0</v>
      </c>
      <c r="BO231" s="51">
        <f t="shared" si="1723"/>
        <v>0</v>
      </c>
      <c r="BP231" s="51">
        <f t="shared" si="1723"/>
        <v>0</v>
      </c>
      <c r="BQ231" s="51">
        <f t="shared" si="1723"/>
        <v>0</v>
      </c>
      <c r="BR231" s="51">
        <f t="shared" si="1723"/>
        <v>0</v>
      </c>
      <c r="BS231" s="51">
        <f t="shared" si="1723"/>
        <v>0</v>
      </c>
      <c r="BT231" s="51">
        <f t="shared" si="1723"/>
        <v>0</v>
      </c>
      <c r="BU231" s="51">
        <f t="shared" si="1723"/>
        <v>0</v>
      </c>
      <c r="BV231" s="51">
        <f t="shared" si="1723"/>
        <v>0</v>
      </c>
      <c r="BW231" s="51">
        <f t="shared" si="1723"/>
        <v>0</v>
      </c>
      <c r="BX231" s="51">
        <f t="shared" si="1723"/>
        <v>0</v>
      </c>
      <c r="BY231" s="51">
        <f t="shared" ref="BY231:DQ231" si="1724">BY232</f>
        <v>0</v>
      </c>
      <c r="BZ231" s="51">
        <f t="shared" si="1724"/>
        <v>0</v>
      </c>
      <c r="CA231" s="51">
        <f t="shared" si="1724"/>
        <v>0</v>
      </c>
      <c r="CB231" s="51">
        <f t="shared" si="1724"/>
        <v>0</v>
      </c>
      <c r="CC231" s="51">
        <f t="shared" si="1724"/>
        <v>0</v>
      </c>
      <c r="CD231" s="51">
        <f t="shared" si="1724"/>
        <v>0</v>
      </c>
      <c r="CE231" s="51">
        <f t="shared" si="1724"/>
        <v>0</v>
      </c>
      <c r="CF231" s="51">
        <f t="shared" si="1724"/>
        <v>0</v>
      </c>
      <c r="CG231" s="51">
        <f t="shared" si="1724"/>
        <v>0</v>
      </c>
      <c r="CH231" s="51">
        <f t="shared" si="1724"/>
        <v>0</v>
      </c>
      <c r="CI231" s="51">
        <f t="shared" si="1724"/>
        <v>3</v>
      </c>
      <c r="CJ231" s="51">
        <f t="shared" si="1724"/>
        <v>61908.315437500001</v>
      </c>
      <c r="CK231" s="51">
        <f t="shared" si="1724"/>
        <v>2</v>
      </c>
      <c r="CL231" s="51">
        <f t="shared" si="1724"/>
        <v>50473.483465999998</v>
      </c>
      <c r="CM231" s="51">
        <f t="shared" si="1724"/>
        <v>5</v>
      </c>
      <c r="CN231" s="51">
        <f t="shared" si="1724"/>
        <v>145057.14520500001</v>
      </c>
      <c r="CO231" s="59">
        <f t="shared" si="1724"/>
        <v>3</v>
      </c>
      <c r="CP231" s="51">
        <f t="shared" si="1724"/>
        <v>70307.936124999993</v>
      </c>
      <c r="CQ231" s="51">
        <f t="shared" si="1724"/>
        <v>3</v>
      </c>
      <c r="CR231" s="51">
        <f t="shared" si="1724"/>
        <v>85068.572862000001</v>
      </c>
      <c r="CS231" s="51">
        <f t="shared" si="1724"/>
        <v>0</v>
      </c>
      <c r="CT231" s="51">
        <f t="shared" si="1724"/>
        <v>0</v>
      </c>
      <c r="CU231" s="51">
        <f t="shared" si="1724"/>
        <v>0</v>
      </c>
      <c r="CV231" s="51">
        <f t="shared" si="1724"/>
        <v>0</v>
      </c>
      <c r="CW231" s="51">
        <f t="shared" si="1724"/>
        <v>5</v>
      </c>
      <c r="CX231" s="51">
        <f t="shared" si="1724"/>
        <v>141780.95477000001</v>
      </c>
      <c r="CY231" s="51">
        <f t="shared" si="1724"/>
        <v>5</v>
      </c>
      <c r="CZ231" s="51">
        <f t="shared" si="1724"/>
        <v>142044.500745</v>
      </c>
      <c r="DA231" s="51">
        <f t="shared" si="1724"/>
        <v>2</v>
      </c>
      <c r="DB231" s="51">
        <f t="shared" si="1724"/>
        <v>46871.957416666657</v>
      </c>
      <c r="DC231" s="51">
        <f t="shared" si="1724"/>
        <v>0</v>
      </c>
      <c r="DD231" s="51">
        <f t="shared" si="1724"/>
        <v>0</v>
      </c>
      <c r="DE231" s="51">
        <f t="shared" si="1724"/>
        <v>0</v>
      </c>
      <c r="DF231" s="51">
        <f t="shared" si="1724"/>
        <v>0</v>
      </c>
      <c r="DG231" s="51">
        <f t="shared" si="1724"/>
        <v>0</v>
      </c>
      <c r="DH231" s="51">
        <f t="shared" si="1724"/>
        <v>0</v>
      </c>
      <c r="DI231" s="51">
        <f t="shared" si="1724"/>
        <v>0</v>
      </c>
      <c r="DJ231" s="51">
        <f t="shared" si="1724"/>
        <v>0</v>
      </c>
      <c r="DK231" s="51">
        <f t="shared" si="1724"/>
        <v>9</v>
      </c>
      <c r="DL231" s="51">
        <f t="shared" si="1724"/>
        <v>406063.85756999999</v>
      </c>
      <c r="DM231" s="51">
        <f t="shared" si="1724"/>
        <v>0</v>
      </c>
      <c r="DN231" s="51">
        <f t="shared" si="1724"/>
        <v>0</v>
      </c>
      <c r="DO231" s="51">
        <f t="shared" si="1724"/>
        <v>298</v>
      </c>
      <c r="DP231" s="51">
        <f t="shared" si="1724"/>
        <v>7019757.9106748346</v>
      </c>
      <c r="DQ231" s="51">
        <f t="shared" si="1724"/>
        <v>298</v>
      </c>
      <c r="DR231" s="70">
        <f t="shared" ref="DR231" si="1725">SUM(DQ231/DO231)</f>
        <v>1</v>
      </c>
    </row>
    <row r="232" spans="1:122" ht="45" customHeight="1" x14ac:dyDescent="0.25">
      <c r="A232" s="43"/>
      <c r="B232" s="44">
        <v>194</v>
      </c>
      <c r="C232" s="60" t="s">
        <v>357</v>
      </c>
      <c r="D232" s="32">
        <f t="shared" si="1544"/>
        <v>19063</v>
      </c>
      <c r="E232" s="33">
        <v>18530</v>
      </c>
      <c r="F232" s="45">
        <v>0.79</v>
      </c>
      <c r="G232" s="35">
        <v>1</v>
      </c>
      <c r="H232" s="35">
        <v>1</v>
      </c>
      <c r="I232" s="32">
        <v>1.4</v>
      </c>
      <c r="J232" s="32">
        <v>1.68</v>
      </c>
      <c r="K232" s="32">
        <v>2.23</v>
      </c>
      <c r="L232" s="32">
        <v>2.57</v>
      </c>
      <c r="M232" s="36">
        <v>24</v>
      </c>
      <c r="N232" s="36">
        <f t="shared" ref="N232:P232" si="1726">(M232/12*5*$D232*$F232*$G232*$I232*N$11)+(M232/12*7*$E232*$F232*$H232*$I232*N$12)</f>
        <v>528555.51980000001</v>
      </c>
      <c r="O232" s="36">
        <v>0</v>
      </c>
      <c r="P232" s="36">
        <f t="shared" si="1726"/>
        <v>0</v>
      </c>
      <c r="Q232" s="36"/>
      <c r="R232" s="36">
        <f t="shared" ref="R232" si="1727">(Q232/12*5*$D232*$F232*$G232*$I232*R$11)+(Q232/12*7*$E232*$F232*$H232*$I232*R$12)</f>
        <v>0</v>
      </c>
      <c r="S232" s="36"/>
      <c r="T232" s="36">
        <f t="shared" ref="T232" si="1728">(S232/12*5*$D232*$F232*$G232*$I232*T$11)+(S232/12*7*$E232*$F232*$H232*$I232*T$12)</f>
        <v>0</v>
      </c>
      <c r="U232" s="36"/>
      <c r="V232" s="36">
        <f t="shared" ref="V232" si="1729">(U232/12*5*$D232*$F232*$G232*$I232*V$11)+(U232/12*7*$E232*$F232*$H232*$I232*V$12)</f>
        <v>0</v>
      </c>
      <c r="W232" s="36">
        <v>0</v>
      </c>
      <c r="X232" s="36">
        <f t="shared" ref="X232" si="1730">(W232/12*5*$D232*$F232*$G232*$I232*X$11)+(W232/12*7*$E232*$F232*$H232*$I232*X$12)</f>
        <v>0</v>
      </c>
      <c r="Y232" s="36"/>
      <c r="Z232" s="36">
        <f t="shared" ref="Z232" si="1731">(Y232/12*5*$D232*$F232*$G232*$I232*Z$11)+(Y232/12*7*$E232*$F232*$H232*$I232*Z$12)</f>
        <v>0</v>
      </c>
      <c r="AA232" s="36"/>
      <c r="AB232" s="36">
        <f t="shared" ref="AB232" si="1732">(AA232/12*5*$D232*$F232*$G232*$I232*AB$11)+(AA232/12*7*$E232*$F232*$H232*$I232*AB$12)</f>
        <v>0</v>
      </c>
      <c r="AC232" s="36">
        <v>0</v>
      </c>
      <c r="AD232" s="36">
        <f t="shared" ref="AD232" si="1733">(AC232/12*5*$D232*$F232*$G232*$I232*AD$11)+(AC232/12*7*$E232*$F232*$H232*$I232*AD$12)</f>
        <v>0</v>
      </c>
      <c r="AE232" s="36">
        <v>0</v>
      </c>
      <c r="AF232" s="36">
        <f t="shared" ref="AF232" si="1734">(AE232/12*5*$D232*$F232*$G232*$I232*AF$11)+(AE232/12*7*$E232*$F232*$H232*$I232*AF$12)</f>
        <v>0</v>
      </c>
      <c r="AG232" s="36"/>
      <c r="AH232" s="36">
        <f t="shared" ref="AH232" si="1735">(AG232/12*5*$D232*$F232*$G232*$I232*AH$11)+(AG232/12*7*$E232*$F232*$H232*$I232*AH$12)</f>
        <v>0</v>
      </c>
      <c r="AI232" s="51"/>
      <c r="AJ232" s="36">
        <f t="shared" ref="AJ232" si="1736">(AI232/12*5*$D232*$F232*$G232*$I232*AJ$11)+(AI232/12*7*$E232*$F232*$H232*$I232*AJ$12)</f>
        <v>0</v>
      </c>
      <c r="AK232" s="39">
        <v>194</v>
      </c>
      <c r="AL232" s="36">
        <f t="shared" ref="AL232" si="1737">(AK232/12*5*$D232*$F232*$G232*$I232*AL$11)+(AK232/12*7*$E232*$F232*$H232*$I232*AL$12)</f>
        <v>4246926.4921416668</v>
      </c>
      <c r="AM232" s="40">
        <v>0</v>
      </c>
      <c r="AN232" s="36">
        <f t="shared" ref="AN232" si="1738">(AM232/12*5*$D232*$F232*$G232*$J232*AN$11)+(AM232/12*7*$E232*$F232*$H232*$J232*AN$12)</f>
        <v>0</v>
      </c>
      <c r="AO232" s="36"/>
      <c r="AP232" s="36">
        <f t="shared" ref="AP232" si="1739">(AO232/12*5*$D232*$F232*$G232*$J232*AP$11)+(AO232/12*7*$E232*$F232*$H232*$J232*AP$12)</f>
        <v>0</v>
      </c>
      <c r="AQ232" s="36">
        <v>43</v>
      </c>
      <c r="AR232" s="36">
        <f t="shared" ref="AR232" si="1740">(AQ232/12*5*$D232*$F232*$G232*$J232*AR$11)+(AQ232/12*7*$E232*$F232*$H232*$J232*AR$12)</f>
        <v>1094699.1751360002</v>
      </c>
      <c r="AS232" s="36"/>
      <c r="AT232" s="36">
        <f t="shared" ref="AT232" si="1741">(AS232/12*5*$D232*$F232*$G232*$J232*AT$11)+(AS232/12*7*$E232*$F232*$H232*$J232*AT$12)</f>
        <v>0</v>
      </c>
      <c r="AU232" s="36"/>
      <c r="AV232" s="36">
        <f t="shared" ref="AV232" si="1742">(AU232/12*5*$D232*$F232*$G232*$I232*AV$11)+(AU232/12*7*$E232*$F232*$H232*$I232*AV$12)</f>
        <v>0</v>
      </c>
      <c r="AW232" s="36"/>
      <c r="AX232" s="36">
        <f t="shared" ref="AX232" si="1743">(AW232/12*5*$D232*$F232*$G232*$I232*AX$11)+(AW232/12*7*$E232*$F232*$H232*$I232*AX$12)</f>
        <v>0</v>
      </c>
      <c r="AY232" s="36"/>
      <c r="AZ232" s="36">
        <f t="shared" ref="AZ232" si="1744">(AY232/12*5*$D232*$F232*$G232*$J232*AZ$11)+(AY232/12*7*$E232*$F232*$H232*$J232*AZ$12)</f>
        <v>0</v>
      </c>
      <c r="BA232" s="36"/>
      <c r="BB232" s="36">
        <f t="shared" ref="BB232" si="1745">(BA232/12*5*$D232*$F232*$G232*$I232*BB$11)+(BA232/12*7*$E232*$F232*$H232*$I232*BB$12)</f>
        <v>0</v>
      </c>
      <c r="BC232" s="36"/>
      <c r="BD232" s="36">
        <f t="shared" ref="BD232" si="1746">(BC232/12*5*$D232*$F232*$G232*$I232*BD$11)+(BC232/12*7*$E232*$F232*$H232*$I232*BD$12)</f>
        <v>0</v>
      </c>
      <c r="BE232" s="36"/>
      <c r="BF232" s="36">
        <f t="shared" ref="BF232" si="1747">(BE232/12*5*$D232*$F232*$G232*$I232*BF$11)+(BE232/12*7*$E232*$F232*$H232*$I232*BF$12)</f>
        <v>0</v>
      </c>
      <c r="BG232" s="36"/>
      <c r="BH232" s="36">
        <f t="shared" ref="BH232" si="1748">(BG232/12*5*$D232*$F232*$G232*$J232*BH$11)+(BG232/12*7*$E232*$F232*$H232*$J232*BH$12)</f>
        <v>0</v>
      </c>
      <c r="BI232" s="36">
        <v>0</v>
      </c>
      <c r="BJ232" s="36">
        <f t="shared" ref="BJ232" si="1749">(BI232/12*5*$D232*$F232*$G232*$I232*BJ$11)+(BI232/12*7*$E232*$F232*$H232*$I232*BJ$12)</f>
        <v>0</v>
      </c>
      <c r="BK232" s="36"/>
      <c r="BL232" s="36">
        <f t="shared" ref="BL232" si="1750">(BK232/12*5*$D232*$F232*$G232*$I232*BL$11)+(BK232/12*7*$E232*$F232*$H232*$I232*BL$12)</f>
        <v>0</v>
      </c>
      <c r="BM232" s="46"/>
      <c r="BN232" s="36">
        <f t="shared" ref="BN232" si="1751">(BM232/12*5*$D232*$F232*$G232*$J232*BN$11)+(BM232/12*7*$E232*$F232*$H232*$J232*BN$12)</f>
        <v>0</v>
      </c>
      <c r="BO232" s="36"/>
      <c r="BP232" s="36">
        <f t="shared" ref="BP232" si="1752">(BO232/12*5*$D232*$F232*$G232*$J232*BP$11)+(BO232/12*7*$E232*$F232*$H232*$J232*BP$12)</f>
        <v>0</v>
      </c>
      <c r="BQ232" s="36"/>
      <c r="BR232" s="36">
        <f t="shared" ref="BR232" si="1753">(BQ232/12*5*$D232*$F232*$G232*$I232*BR$11)+(BQ232/12*7*$E232*$F232*$H232*$I232*BR$12)</f>
        <v>0</v>
      </c>
      <c r="BS232" s="36"/>
      <c r="BT232" s="36">
        <f t="shared" ref="BT232" si="1754">(BS232/12*5*$D232*$F232*$G232*$I232*BT$11)+(BS232/12*7*$E232*$F232*$H232*$I232*BT$12)</f>
        <v>0</v>
      </c>
      <c r="BU232" s="36"/>
      <c r="BV232" s="36">
        <f t="shared" ref="BV232" si="1755">(BU232/12*5*$D232*$F232*$G232*$J232*BV$11)+(BU232/12*7*$E232*$F232*$H232*$J232*BV$12)</f>
        <v>0</v>
      </c>
      <c r="BW232" s="36"/>
      <c r="BX232" s="36">
        <f t="shared" ref="BX232" si="1756">(BW232/12*5*$D232*$F232*$G232*$J232*BX$11)+(BW232/12*7*$E232*$F232*$H232*$J232*BX$12)</f>
        <v>0</v>
      </c>
      <c r="BY232" s="36"/>
      <c r="BZ232" s="36">
        <f t="shared" ref="BZ232" si="1757">(BY232/12*5*$D232*$F232*$G232*$I232*BZ$11)+(BY232/12*7*$E232*$F232*$H232*$I232*BZ$12)</f>
        <v>0</v>
      </c>
      <c r="CA232" s="36"/>
      <c r="CB232" s="36">
        <f t="shared" ref="CB232" si="1758">(CA232/12*5*$D232*$F232*$G232*$J232*CB$11)+(CA232/12*7*$E232*$F232*$H232*$J232*CB$12)</f>
        <v>0</v>
      </c>
      <c r="CC232" s="36"/>
      <c r="CD232" s="36">
        <f t="shared" ref="CD232" si="1759">(CC232/12*5*$D232*$F232*$G232*$I232*CD$11)+(CC232/12*7*$E232*$F232*$H232*$I232*CD$12)</f>
        <v>0</v>
      </c>
      <c r="CE232" s="36"/>
      <c r="CF232" s="36">
        <f t="shared" ref="CF232" si="1760">(CE232/12*5*$D232*$F232*$G232*$I232*CF$11)+(CE232/12*7*$E232*$F232*$H232*$I232*CF$12)</f>
        <v>0</v>
      </c>
      <c r="CG232" s="36"/>
      <c r="CH232" s="36">
        <f t="shared" ref="CH232" si="1761">(CG232/12*5*$D232*$F232*$G232*$I232*CH$11)+(CG232/12*7*$E232*$F232*$H232*$I232*CH$12)</f>
        <v>0</v>
      </c>
      <c r="CI232" s="36">
        <v>3</v>
      </c>
      <c r="CJ232" s="36">
        <f t="shared" ref="CJ232" si="1762">(CI232/12*5*$D232*$F232*$G232*$I232*CJ$11)+(CI232/12*7*$E232*$F232*$H232*$I232*CJ$12)</f>
        <v>61908.315437500001</v>
      </c>
      <c r="CK232" s="36">
        <v>2</v>
      </c>
      <c r="CL232" s="36">
        <f t="shared" ref="CL232:CN232" si="1763">(CK232/12*5*$D232*$F232*$G232*$J232*CL$11)+(CK232/12*7*$E232*$F232*$H232*$J232*CL$12)</f>
        <v>50473.483465999998</v>
      </c>
      <c r="CM232" s="36">
        <v>5</v>
      </c>
      <c r="CN232" s="36">
        <f t="shared" si="1763"/>
        <v>145057.14520500001</v>
      </c>
      <c r="CO232" s="41">
        <v>3</v>
      </c>
      <c r="CP232" s="36">
        <f t="shared" ref="CP232" si="1764">(CO232/12*5*$D232*$F232*$G232*$I232*CP$11)+(CO232/12*7*$E232*$F232*$H232*$I232*CP$12)</f>
        <v>70307.936124999993</v>
      </c>
      <c r="CQ232" s="36">
        <v>3</v>
      </c>
      <c r="CR232" s="36">
        <f t="shared" ref="CR232" si="1765">(CQ232/12*5*$D232*$F232*$G232*$J232*CR$11)+(CQ232/12*7*$E232*$F232*$H232*$J232*CR$12)</f>
        <v>85068.572862000001</v>
      </c>
      <c r="CS232" s="36"/>
      <c r="CT232" s="36">
        <f t="shared" ref="CT232" si="1766">(CS232/12*5*$D232*$F232*$G232*$J232*CT$11)+(CS232/12*7*$E232*$F232*$H232*$J232*CT$12)</f>
        <v>0</v>
      </c>
      <c r="CU232" s="36"/>
      <c r="CV232" s="36">
        <f t="shared" ref="CV232" si="1767">(CU232/12*5*$D232*$F232*$G232*$J232*CV$11)+(CU232/12*7*$E232*$F232*$H232*$J232*CV$12)</f>
        <v>0</v>
      </c>
      <c r="CW232" s="36">
        <v>5</v>
      </c>
      <c r="CX232" s="36">
        <f t="shared" ref="CX232" si="1768">(CW232/12*5*$D232*$F232*$G232*$J232*CX$11)+(CW232/12*7*$E232*$F232*$H232*$J232*CX$12)</f>
        <v>141780.95477000001</v>
      </c>
      <c r="CY232" s="36">
        <v>5</v>
      </c>
      <c r="CZ232" s="36">
        <f t="shared" ref="CZ232" si="1769">(CY232/12*5*$D232*$F232*$G232*$J232*CZ$11)+(CY232/12*7*$E232*$F232*$H232*$J232*CZ$12)</f>
        <v>142044.500745</v>
      </c>
      <c r="DA232" s="36">
        <v>2</v>
      </c>
      <c r="DB232" s="36">
        <f t="shared" ref="DB232" si="1770">(DA232/12*5*$D232*$F232*$G232*$I232*DB$11)+(DA232/12*7*$E232*$F232*$H232*$I232*DB$12)</f>
        <v>46871.957416666657</v>
      </c>
      <c r="DC232" s="36"/>
      <c r="DD232" s="36">
        <f t="shared" ref="DD232" si="1771">(DC232/12*5*$D232*$F232*$G232*$I232*DD$11)+(DC232/12*7*$E232*$F232*$H232*$I232*DD$12)</f>
        <v>0</v>
      </c>
      <c r="DE232" s="36"/>
      <c r="DF232" s="36">
        <f t="shared" ref="DF232" si="1772">(DE232/12*5*$D232*$F232*$G232*$J232*DF$11)+(DE232/12*7*$E232*$F232*$H232*$J232*DF$12)</f>
        <v>0</v>
      </c>
      <c r="DG232" s="36"/>
      <c r="DH232" s="36">
        <f t="shared" ref="DH232" si="1773">(DG232/12*5*$D232*$F232*$G232*$J232*DH$11)+(DG232/12*7*$E232*$F232*$H232*$J232*DH$12)</f>
        <v>0</v>
      </c>
      <c r="DI232" s="36"/>
      <c r="DJ232" s="36">
        <f t="shared" ref="DJ232" si="1774">(DI232/12*5*$D232*$F232*$G232*$K232*DJ$11)+(DI232/12*7*$E232*$F232*$H232*$K232*DJ$12)</f>
        <v>0</v>
      </c>
      <c r="DK232" s="36">
        <v>9</v>
      </c>
      <c r="DL232" s="36">
        <f>(DK232/12*5*$D232*$F232*$G232*$L232*DL$11)+(DK232/12*7*$E232*$F232*$G232*$L232*DL$12)</f>
        <v>406063.85756999999</v>
      </c>
      <c r="DM232" s="36"/>
      <c r="DN232" s="36">
        <f t="shared" si="1541"/>
        <v>0</v>
      </c>
      <c r="DO232" s="36">
        <f>SUM(M232,O232,Q232,S232,U232,W232,Y232,AA232,AC232,AE232,AG232,AI232,AK232,AM232,AO232,AQ232,AS232,AU232,AW232,AY232,BA232,BC232,BE232,BG232,BI232,BK232,BM232,BO232,BQ232,BS232,BU232,BW232,BY232,CA232,CC232,CE232,CG232,CI232,CK232,CM232,CO232,CQ232,CS232,CU232,CW232,CY232,DA232,DC232,DE232,DG232,DI232,DK232,DM232)</f>
        <v>298</v>
      </c>
      <c r="DP232" s="36">
        <f>SUM(N232,P232,R232,T232,V232,X232,Z232,AB232,AD232,AF232,AH232,AJ232,AL232,AN232,AP232,AR232,AT232,AV232,AX232,AZ232,BB232,BD232,BF232,BH232,BJ232,BL232,BN232,BP232,BR232,BT232,BV232,BX232,BZ232,CB232,CD232,CF232,CH232,CJ232,CL232,CN232,CP232,CR232,CT232,CV232,CX232,CZ232,DB232,DD232,DF232,DH232,DJ232,DL232,DN232)</f>
        <v>7019757.9106748346</v>
      </c>
      <c r="DQ232" s="47">
        <f t="shared" si="1597"/>
        <v>298</v>
      </c>
      <c r="DR232" s="80">
        <f t="shared" si="1543"/>
        <v>1</v>
      </c>
    </row>
    <row r="233" spans="1:122" ht="15.75" customHeight="1" x14ac:dyDescent="0.25">
      <c r="A233" s="43">
        <v>27</v>
      </c>
      <c r="B233" s="44"/>
      <c r="C233" s="67" t="s">
        <v>358</v>
      </c>
      <c r="D233" s="32">
        <f t="shared" si="1544"/>
        <v>19063</v>
      </c>
      <c r="E233" s="33">
        <v>18530</v>
      </c>
      <c r="F233" s="48">
        <v>0.77</v>
      </c>
      <c r="G233" s="35">
        <v>1</v>
      </c>
      <c r="H233" s="35">
        <v>1</v>
      </c>
      <c r="I233" s="32">
        <v>1.4</v>
      </c>
      <c r="J233" s="32">
        <v>1.68</v>
      </c>
      <c r="K233" s="32">
        <v>2.23</v>
      </c>
      <c r="L233" s="32">
        <v>2.57</v>
      </c>
      <c r="M233" s="51">
        <f t="shared" ref="M233:BX233" si="1775">SUM(M234:M247)</f>
        <v>1116</v>
      </c>
      <c r="N233" s="51">
        <f t="shared" si="1775"/>
        <v>28510954.566675</v>
      </c>
      <c r="O233" s="51">
        <f t="shared" si="1775"/>
        <v>833</v>
      </c>
      <c r="P233" s="51">
        <f t="shared" si="1775"/>
        <v>16883098.367566664</v>
      </c>
      <c r="Q233" s="51">
        <f t="shared" si="1775"/>
        <v>0</v>
      </c>
      <c r="R233" s="51">
        <f t="shared" si="1775"/>
        <v>0</v>
      </c>
      <c r="S233" s="51">
        <f t="shared" si="1775"/>
        <v>0</v>
      </c>
      <c r="T233" s="51">
        <f t="shared" si="1775"/>
        <v>0</v>
      </c>
      <c r="U233" s="51">
        <f t="shared" si="1775"/>
        <v>60</v>
      </c>
      <c r="V233" s="51">
        <f t="shared" si="1775"/>
        <v>1683986.5350000001</v>
      </c>
      <c r="W233" s="51">
        <f t="shared" si="1775"/>
        <v>298</v>
      </c>
      <c r="X233" s="51">
        <f t="shared" si="1775"/>
        <v>7034491.2736</v>
      </c>
      <c r="Y233" s="51">
        <f t="shared" si="1775"/>
        <v>623</v>
      </c>
      <c r="Z233" s="51">
        <f t="shared" si="1775"/>
        <v>32926404.071749996</v>
      </c>
      <c r="AA233" s="51">
        <f t="shared" si="1775"/>
        <v>0</v>
      </c>
      <c r="AB233" s="51">
        <f t="shared" si="1775"/>
        <v>0</v>
      </c>
      <c r="AC233" s="51">
        <f t="shared" si="1775"/>
        <v>0</v>
      </c>
      <c r="AD233" s="51">
        <f t="shared" si="1775"/>
        <v>0</v>
      </c>
      <c r="AE233" s="51">
        <f t="shared" si="1775"/>
        <v>286</v>
      </c>
      <c r="AF233" s="51">
        <f t="shared" si="1775"/>
        <v>5378720.3458333332</v>
      </c>
      <c r="AG233" s="51">
        <f t="shared" si="1775"/>
        <v>86</v>
      </c>
      <c r="AH233" s="51">
        <f t="shared" si="1775"/>
        <v>1597952.1903916665</v>
      </c>
      <c r="AI233" s="51">
        <f t="shared" si="1775"/>
        <v>34</v>
      </c>
      <c r="AJ233" s="51">
        <f t="shared" si="1775"/>
        <v>662304.52131666662</v>
      </c>
      <c r="AK233" s="51">
        <f t="shared" si="1775"/>
        <v>5</v>
      </c>
      <c r="AL233" s="51">
        <f t="shared" si="1775"/>
        <v>87288.388687500003</v>
      </c>
      <c r="AM233" s="51">
        <f t="shared" si="1775"/>
        <v>1833</v>
      </c>
      <c r="AN233" s="51">
        <f t="shared" si="1775"/>
        <v>44006244.073288001</v>
      </c>
      <c r="AO233" s="51">
        <f t="shared" si="1775"/>
        <v>427</v>
      </c>
      <c r="AP233" s="51">
        <f t="shared" si="1775"/>
        <v>9684602.3854300007</v>
      </c>
      <c r="AQ233" s="51">
        <f t="shared" si="1775"/>
        <v>1011</v>
      </c>
      <c r="AR233" s="51">
        <f t="shared" si="1775"/>
        <v>22511809.025327999</v>
      </c>
      <c r="AS233" s="51">
        <f t="shared" si="1775"/>
        <v>5</v>
      </c>
      <c r="AT233" s="51">
        <f t="shared" si="1775"/>
        <v>166263.59750000003</v>
      </c>
      <c r="AU233" s="51">
        <f t="shared" si="1775"/>
        <v>0</v>
      </c>
      <c r="AV233" s="51">
        <f t="shared" si="1775"/>
        <v>0</v>
      </c>
      <c r="AW233" s="51">
        <f t="shared" si="1775"/>
        <v>0</v>
      </c>
      <c r="AX233" s="51">
        <f t="shared" si="1775"/>
        <v>0</v>
      </c>
      <c r="AY233" s="51">
        <f t="shared" si="1775"/>
        <v>137</v>
      </c>
      <c r="AZ233" s="51">
        <f t="shared" si="1775"/>
        <v>3113807.5151749998</v>
      </c>
      <c r="BA233" s="51">
        <f t="shared" si="1775"/>
        <v>0</v>
      </c>
      <c r="BB233" s="51">
        <f t="shared" si="1775"/>
        <v>0</v>
      </c>
      <c r="BC233" s="51">
        <f t="shared" si="1775"/>
        <v>0</v>
      </c>
      <c r="BD233" s="51">
        <f t="shared" si="1775"/>
        <v>0</v>
      </c>
      <c r="BE233" s="51">
        <f t="shared" si="1775"/>
        <v>0</v>
      </c>
      <c r="BF233" s="51">
        <f t="shared" si="1775"/>
        <v>0</v>
      </c>
      <c r="BG233" s="51">
        <f t="shared" si="1775"/>
        <v>0</v>
      </c>
      <c r="BH233" s="51">
        <f t="shared" si="1775"/>
        <v>0</v>
      </c>
      <c r="BI233" s="51">
        <f t="shared" si="1775"/>
        <v>2584</v>
      </c>
      <c r="BJ233" s="51">
        <f t="shared" si="1775"/>
        <v>46779835.186629996</v>
      </c>
      <c r="BK233" s="51">
        <f t="shared" si="1775"/>
        <v>1233</v>
      </c>
      <c r="BL233" s="51">
        <f t="shared" si="1775"/>
        <v>24649549.926773328</v>
      </c>
      <c r="BM233" s="51">
        <f t="shared" si="1775"/>
        <v>573</v>
      </c>
      <c r="BN233" s="51">
        <f t="shared" si="1775"/>
        <v>12905405.62465</v>
      </c>
      <c r="BO233" s="51">
        <f t="shared" si="1775"/>
        <v>990</v>
      </c>
      <c r="BP233" s="51">
        <f t="shared" si="1775"/>
        <v>22566177.574500002</v>
      </c>
      <c r="BQ233" s="51">
        <f t="shared" si="1775"/>
        <v>768</v>
      </c>
      <c r="BR233" s="51">
        <f t="shared" si="1775"/>
        <v>15074159.595541667</v>
      </c>
      <c r="BS233" s="51">
        <f t="shared" si="1775"/>
        <v>133</v>
      </c>
      <c r="BT233" s="51">
        <f t="shared" si="1775"/>
        <v>2481998.5219749999</v>
      </c>
      <c r="BU233" s="51">
        <f t="shared" si="1775"/>
        <v>38</v>
      </c>
      <c r="BV233" s="51">
        <f t="shared" si="1775"/>
        <v>902216.13510000007</v>
      </c>
      <c r="BW233" s="51">
        <f t="shared" si="1775"/>
        <v>0</v>
      </c>
      <c r="BX233" s="51">
        <f t="shared" si="1775"/>
        <v>0</v>
      </c>
      <c r="BY233" s="51">
        <f t="shared" ref="BY233:DQ233" si="1776">SUM(BY234:BY247)</f>
        <v>563</v>
      </c>
      <c r="BZ233" s="51">
        <f t="shared" si="1776"/>
        <v>11078205.775</v>
      </c>
      <c r="CA233" s="51">
        <f t="shared" si="1776"/>
        <v>79</v>
      </c>
      <c r="CB233" s="51">
        <f t="shared" si="1776"/>
        <v>1847966.95685</v>
      </c>
      <c r="CC233" s="51">
        <f t="shared" si="1776"/>
        <v>0</v>
      </c>
      <c r="CD233" s="51">
        <f t="shared" si="1776"/>
        <v>0</v>
      </c>
      <c r="CE233" s="51">
        <f t="shared" si="1776"/>
        <v>94</v>
      </c>
      <c r="CF233" s="51">
        <f t="shared" si="1776"/>
        <v>1881836.8947583335</v>
      </c>
      <c r="CG233" s="51">
        <f t="shared" si="1776"/>
        <v>697</v>
      </c>
      <c r="CH233" s="51">
        <f t="shared" si="1776"/>
        <v>14028021.295866666</v>
      </c>
      <c r="CI233" s="51">
        <f t="shared" si="1776"/>
        <v>527</v>
      </c>
      <c r="CJ233" s="51">
        <f t="shared" si="1776"/>
        <v>10722793.762770833</v>
      </c>
      <c r="CK233" s="51">
        <f t="shared" si="1776"/>
        <v>1409</v>
      </c>
      <c r="CL233" s="51">
        <f t="shared" si="1776"/>
        <v>31581280.021235</v>
      </c>
      <c r="CM233" s="51">
        <f t="shared" si="1776"/>
        <v>841</v>
      </c>
      <c r="CN233" s="51">
        <f t="shared" si="1776"/>
        <v>19282360.038458999</v>
      </c>
      <c r="CO233" s="59">
        <f t="shared" si="1776"/>
        <v>428</v>
      </c>
      <c r="CP233" s="51">
        <f t="shared" si="1776"/>
        <v>8460779.4821666665</v>
      </c>
      <c r="CQ233" s="51">
        <f t="shared" si="1776"/>
        <v>522</v>
      </c>
      <c r="CR233" s="51">
        <f t="shared" si="1776"/>
        <v>12182593.198425999</v>
      </c>
      <c r="CS233" s="51">
        <f t="shared" si="1776"/>
        <v>960</v>
      </c>
      <c r="CT233" s="51">
        <f t="shared" si="1776"/>
        <v>22740450.923287999</v>
      </c>
      <c r="CU233" s="51">
        <f t="shared" si="1776"/>
        <v>830</v>
      </c>
      <c r="CV233" s="51">
        <f t="shared" si="1776"/>
        <v>20403007.415979996</v>
      </c>
      <c r="CW233" s="51">
        <f t="shared" si="1776"/>
        <v>561</v>
      </c>
      <c r="CX233" s="51">
        <f t="shared" si="1776"/>
        <v>14139367.594870001</v>
      </c>
      <c r="CY233" s="51">
        <f t="shared" si="1776"/>
        <v>826</v>
      </c>
      <c r="CZ233" s="51">
        <f t="shared" si="1776"/>
        <v>19372263.173269995</v>
      </c>
      <c r="DA233" s="51">
        <f t="shared" si="1776"/>
        <v>1135</v>
      </c>
      <c r="DB233" s="51">
        <f t="shared" si="1776"/>
        <v>22731972.619124997</v>
      </c>
      <c r="DC233" s="51">
        <f t="shared" si="1776"/>
        <v>415</v>
      </c>
      <c r="DD233" s="51">
        <f t="shared" si="1776"/>
        <v>8097308.1863566665</v>
      </c>
      <c r="DE233" s="51">
        <f t="shared" si="1776"/>
        <v>22</v>
      </c>
      <c r="DF233" s="51">
        <f t="shared" si="1776"/>
        <v>676982.3245499999</v>
      </c>
      <c r="DG233" s="51">
        <f t="shared" si="1776"/>
        <v>580</v>
      </c>
      <c r="DH233" s="51">
        <f t="shared" si="1776"/>
        <v>13604887.639699997</v>
      </c>
      <c r="DI233" s="51">
        <f t="shared" si="1776"/>
        <v>192</v>
      </c>
      <c r="DJ233" s="51">
        <f t="shared" si="1776"/>
        <v>6083371.8800041666</v>
      </c>
      <c r="DK233" s="51">
        <f t="shared" si="1776"/>
        <v>257</v>
      </c>
      <c r="DL233" s="51">
        <f t="shared" si="1776"/>
        <v>9537021.3293699995</v>
      </c>
      <c r="DM233" s="51">
        <f t="shared" si="1776"/>
        <v>0</v>
      </c>
      <c r="DN233" s="51">
        <f t="shared" si="1776"/>
        <v>0</v>
      </c>
      <c r="DO233" s="51">
        <f t="shared" si="1776"/>
        <v>24011</v>
      </c>
      <c r="DP233" s="51">
        <f t="shared" si="1776"/>
        <v>548059739.93475819</v>
      </c>
      <c r="DQ233" s="51">
        <f t="shared" si="1776"/>
        <v>23974</v>
      </c>
      <c r="DR233" s="70">
        <f t="shared" ref="DR233" si="1777">SUM(DQ233/DO233)</f>
        <v>0.9984590396068469</v>
      </c>
    </row>
    <row r="234" spans="1:122" ht="30" customHeight="1" x14ac:dyDescent="0.25">
      <c r="A234" s="43">
        <v>1</v>
      </c>
      <c r="B234" s="44">
        <v>195</v>
      </c>
      <c r="C234" s="31" t="s">
        <v>359</v>
      </c>
      <c r="D234" s="32">
        <f t="shared" si="1544"/>
        <v>19063</v>
      </c>
      <c r="E234" s="33">
        <v>18530</v>
      </c>
      <c r="F234" s="32">
        <v>0.74</v>
      </c>
      <c r="G234" s="35">
        <v>1</v>
      </c>
      <c r="H234" s="35">
        <v>1</v>
      </c>
      <c r="I234" s="32">
        <v>1.4</v>
      </c>
      <c r="J234" s="32">
        <v>1.68</v>
      </c>
      <c r="K234" s="32">
        <v>2.23</v>
      </c>
      <c r="L234" s="32">
        <v>2.57</v>
      </c>
      <c r="M234" s="36">
        <v>32</v>
      </c>
      <c r="N234" s="36">
        <f>(M234/12*5*$D234*$F234*$G234*$I234)+(M234/12*7*$E234*$F234*$H234*$I234)</f>
        <v>621669.06666666665</v>
      </c>
      <c r="O234" s="36">
        <v>49</v>
      </c>
      <c r="P234" s="36">
        <f>(O234/12*5*$D234*$F234*$G234*$I234)+(O234/12*7*$E234*$F234*$H234*$I234)</f>
        <v>951930.7583333333</v>
      </c>
      <c r="Q234" s="36">
        <v>0</v>
      </c>
      <c r="R234" s="36">
        <f>(Q234/12*5*$D234*$F234*$G234*$I234)+(Q234/12*7*$E234*$F234*$H234*$I234)</f>
        <v>0</v>
      </c>
      <c r="S234" s="36"/>
      <c r="T234" s="36">
        <f>(S234/12*5*$D234*$F234*$G234*$I234)+(S234/12*7*$E234*$F234*$H234*$I234)</f>
        <v>0</v>
      </c>
      <c r="U234" s="36">
        <v>0</v>
      </c>
      <c r="V234" s="36">
        <f>(U234/12*5*$D234*$F234*$G234*$I234)+(U234/12*7*$E234*$F234*$H234*$I234)</f>
        <v>0</v>
      </c>
      <c r="W234" s="36">
        <v>2</v>
      </c>
      <c r="X234" s="36">
        <f>(W234/12*5*$D234*$F234*$G234*$I234)+(W234/12*7*$E234*$F234*$H234*$I234)</f>
        <v>38854.316666666666</v>
      </c>
      <c r="Y234" s="36"/>
      <c r="Z234" s="36">
        <f>(Y234/12*5*$D234*$F234*$G234*$I234)+(Y234/12*7*$E234*$F234*$H234*$I234)</f>
        <v>0</v>
      </c>
      <c r="AA234" s="36">
        <v>0</v>
      </c>
      <c r="AB234" s="36">
        <f>(AA234/12*5*$D234*$F234*$G234*$I234)+(AA234/12*7*$E234*$F234*$H234*$I234)</f>
        <v>0</v>
      </c>
      <c r="AC234" s="36">
        <v>0</v>
      </c>
      <c r="AD234" s="36">
        <f>(AC234/12*5*$D234*$F234*$G234*$I234)+(AC234/12*7*$E234*$F234*$H234*$I234)</f>
        <v>0</v>
      </c>
      <c r="AE234" s="36">
        <v>64</v>
      </c>
      <c r="AF234" s="36">
        <f>(AE234/12*5*$D234*$F234*$G234*$I234)+(AE234/12*7*$E234*$F234*$H234*$I234)</f>
        <v>1243338.1333333333</v>
      </c>
      <c r="AG234" s="36">
        <v>6</v>
      </c>
      <c r="AH234" s="36">
        <f>(AG234/12*5*$D234*$F234*$G234*$I234)+(AG234/12*7*$E234*$F234*$H234*$I234)</f>
        <v>116562.95</v>
      </c>
      <c r="AI234" s="36">
        <v>2</v>
      </c>
      <c r="AJ234" s="36">
        <f>(AI234/12*5*$D234*$F234*$G234*$I234)+(AI234/12*7*$E234*$F234*$H234*$I234)</f>
        <v>38854.316666666666</v>
      </c>
      <c r="AK234" s="39">
        <v>0</v>
      </c>
      <c r="AL234" s="36">
        <f>(AK234/12*5*$D234*$F234*$G234*$I234)+(AK234/12*7*$E234*$F234*$H234*$I234)</f>
        <v>0</v>
      </c>
      <c r="AM234" s="40">
        <v>70</v>
      </c>
      <c r="AN234" s="36">
        <f>(AM234/12*5*$D234*$F234*$G234*$J234)+(AM234/12*7*$E234*$F234*$H234*$J234)</f>
        <v>1631881.2999999998</v>
      </c>
      <c r="AO234" s="36"/>
      <c r="AP234" s="36">
        <f>(AO234/12*5*$D234*$F234*$G234*$J234)+(AO234/12*7*$E234*$F234*$H234*$J234)</f>
        <v>0</v>
      </c>
      <c r="AQ234" s="36">
        <v>84</v>
      </c>
      <c r="AR234" s="36">
        <f>(AQ234/12*5*$D234*$F234*$G234*$J234)+(AQ234/12*7*$E234*$F234*$H234*$J234)</f>
        <v>1958257.56</v>
      </c>
      <c r="AS234" s="36">
        <v>0</v>
      </c>
      <c r="AT234" s="36">
        <f>(AS234/12*5*$D234*$F234*$G234*$J234)+(AS234/12*7*$E234*$F234*$H234*$J234)</f>
        <v>0</v>
      </c>
      <c r="AU234" s="36"/>
      <c r="AV234" s="36">
        <f>(AU234/12*5*$D234*$F234*$G234*$I234)+(AU234/12*7*$E234*$F234*$H234*$I234)</f>
        <v>0</v>
      </c>
      <c r="AW234" s="36"/>
      <c r="AX234" s="36">
        <f>(AW234/12*5*$D234*$F234*$G234*$I234)+(AW234/12*7*$E234*$F234*$H234*$I234)</f>
        <v>0</v>
      </c>
      <c r="AY234" s="36">
        <v>2</v>
      </c>
      <c r="AZ234" s="36">
        <f>(AY234/12*5*$D234*$F234*$G234*$J234)+(AY234/12*7*$E234*$F234*$H234*$J234)</f>
        <v>46625.179999999993</v>
      </c>
      <c r="BA234" s="36">
        <v>0</v>
      </c>
      <c r="BB234" s="36">
        <f>(BA234/12*5*$D234*$F234*$G234*$I234)+(BA234/12*7*$E234*$F234*$H234*$I234)</f>
        <v>0</v>
      </c>
      <c r="BC234" s="36">
        <v>0</v>
      </c>
      <c r="BD234" s="36">
        <f>(BC234/12*5*$D234*$F234*$G234*$I234)+(BC234/12*7*$E234*$F234*$H234*$I234)</f>
        <v>0</v>
      </c>
      <c r="BE234" s="36">
        <v>0</v>
      </c>
      <c r="BF234" s="36">
        <f>(BE234/12*5*$D234*$F234*$G234*$I234)+(BE234/12*7*$E234*$F234*$H234*$I234)</f>
        <v>0</v>
      </c>
      <c r="BG234" s="36">
        <v>0</v>
      </c>
      <c r="BH234" s="36">
        <f>(BG234/12*5*$D234*$F234*$G234*$J234)+(BG234/12*7*$E234*$F234*$H234*$J234)</f>
        <v>0</v>
      </c>
      <c r="BI234" s="36">
        <v>30</v>
      </c>
      <c r="BJ234" s="36">
        <f>(BI234/12*5*$D234*$F234*$G234*$I234)+(BI234/12*7*$E234*$F234*$H234*$I234)</f>
        <v>582814.75</v>
      </c>
      <c r="BK234" s="36">
        <v>70</v>
      </c>
      <c r="BL234" s="36">
        <f>(BK234/12*5*$D234*$F234*$G234*$I234)+(BK234/12*7*$E234*$F234*$H234*$I234)</f>
        <v>1359901.083333333</v>
      </c>
      <c r="BM234" s="46">
        <v>20</v>
      </c>
      <c r="BN234" s="36">
        <f>(BM234/12*5*$D234*$F234*$G234*$J234)+(BM234/12*7*$E234*$F234*$H234*$J234)</f>
        <v>466251.8</v>
      </c>
      <c r="BO234" s="36">
        <v>219</v>
      </c>
      <c r="BP234" s="36">
        <f>(BO234/12*5*$D234*$F234*$G234*$J234)+(BO234/12*7*$E234*$F234*$H234*$J234)</f>
        <v>5105457.21</v>
      </c>
      <c r="BQ234" s="36">
        <v>157</v>
      </c>
      <c r="BR234" s="36">
        <f>(BQ234/12*5*$D234*$F234*$G234*$I234)+(BQ234/12*7*$E234*$F234*$H234*$I234)</f>
        <v>3050063.8583333334</v>
      </c>
      <c r="BS234" s="36">
        <v>5</v>
      </c>
      <c r="BT234" s="36">
        <f>(BS234/12*5*$D234*$F234*$G234*$I234)+(BS234/12*7*$E234*$F234*$H234*$I234)</f>
        <v>97135.791666666672</v>
      </c>
      <c r="BU234" s="36"/>
      <c r="BV234" s="36">
        <f>(BU234/12*5*$D234*$F234*$G234*$J234)+(BU234/12*7*$E234*$F234*$H234*$J234)</f>
        <v>0</v>
      </c>
      <c r="BW234" s="36"/>
      <c r="BX234" s="36">
        <f>(BW234/12*5*$D234*$F234*$G234*$J234)+(BW234/12*7*$E234*$F234*$H234*$J234)</f>
        <v>0</v>
      </c>
      <c r="BY234" s="36">
        <v>9</v>
      </c>
      <c r="BZ234" s="36">
        <f>(BY234/12*5*$D234*$F234*$G234*$I234)+(BY234/12*7*$E234*$F234*$H234*$I234)</f>
        <v>174844.42499999999</v>
      </c>
      <c r="CA234" s="36"/>
      <c r="CB234" s="36">
        <f>(CA234/12*5*$D234*$F234*$G234*$J234)+(CA234/12*7*$E234*$F234*$H234*$J234)</f>
        <v>0</v>
      </c>
      <c r="CC234" s="36">
        <v>0</v>
      </c>
      <c r="CD234" s="36">
        <f>(CC234/12*5*$D234*$F234*$G234*$I234)+(CC234/12*7*$E234*$F234*$H234*$I234)</f>
        <v>0</v>
      </c>
      <c r="CE234" s="36">
        <v>3</v>
      </c>
      <c r="CF234" s="36">
        <f>(CE234/12*5*$D234*$F234*$G234*$I234)+(CE234/12*7*$E234*$F234*$H234*$I234)</f>
        <v>58281.474999999999</v>
      </c>
      <c r="CG234" s="36">
        <v>18</v>
      </c>
      <c r="CH234" s="36">
        <f>(CG234/12*5*$D234*$F234*$G234*$I234)+(CG234/12*7*$E234*$F234*$H234*$I234)</f>
        <v>349688.85</v>
      </c>
      <c r="CI234" s="36">
        <v>40</v>
      </c>
      <c r="CJ234" s="36">
        <f>(CI234/12*5*$D234*$F234*$G234*$I234)+(CI234/12*7*$E234*$F234*$H234*$I234)</f>
        <v>777086.33333333337</v>
      </c>
      <c r="CK234" s="36">
        <v>52</v>
      </c>
      <c r="CL234" s="36">
        <f>(CK234/12*5*$D234*$F234*$G234*$J234)+(CK234/12*7*$E234*$F234*$H234*$J234)</f>
        <v>1212254.6799999997</v>
      </c>
      <c r="CM234" s="36">
        <v>36</v>
      </c>
      <c r="CN234" s="36">
        <f>(CM234/12*5*$D234*$F234*$G234*$J234)+(CM234/12*7*$E234*$F234*$H234*$J234)</f>
        <v>839253.24</v>
      </c>
      <c r="CO234" s="41">
        <v>10</v>
      </c>
      <c r="CP234" s="36">
        <f>(CO234/12*5*$D234*$F234*$G234*$I234)+(CO234/12*7*$E234*$F234*$H234*$I234)</f>
        <v>194271.58333333334</v>
      </c>
      <c r="CQ234" s="49">
        <v>39</v>
      </c>
      <c r="CR234" s="36">
        <f>(CQ234/12*5*$D234*$F234*$G234*$J234)+(CQ234/12*7*$E234*$F234*$H234*$J234)</f>
        <v>909191.01</v>
      </c>
      <c r="CS234" s="36">
        <v>30</v>
      </c>
      <c r="CT234" s="36">
        <f>(CS234/12*5*$D234*$F234*$G234*$J234)+(CS234/12*7*$E234*$F234*$H234*$J234)</f>
        <v>699377.7</v>
      </c>
      <c r="CU234" s="36">
        <v>30</v>
      </c>
      <c r="CV234" s="36">
        <f>(CU234/12*5*$D234*$F234*$G234*$J234)+(CU234/12*7*$E234*$F234*$H234*$J234)</f>
        <v>699377.7</v>
      </c>
      <c r="CW234" s="36">
        <v>11</v>
      </c>
      <c r="CX234" s="36">
        <f>(CW234/12*5*$D234*$F234*$G234*$J234)+(CW234/12*7*$E234*$F234*$H234*$J234)</f>
        <v>256438.49</v>
      </c>
      <c r="CY234" s="36">
        <v>106</v>
      </c>
      <c r="CZ234" s="36">
        <f>(CY234/12*5*$D234*$F234*$G234*$J234)+(CY234/12*7*$E234*$F234*$H234*$J234)</f>
        <v>2471134.54</v>
      </c>
      <c r="DA234" s="36">
        <v>31</v>
      </c>
      <c r="DB234" s="36">
        <f>(DA234/12*5*$D234*$F234*$G234*$I234)+(DA234/12*7*$E234*$F234*$H234*$I234)</f>
        <v>602241.90833333333</v>
      </c>
      <c r="DC234" s="36">
        <v>10</v>
      </c>
      <c r="DD234" s="36">
        <f>(DC234/12*5*$D234*$F234*$G234*$I234)+(DC234/12*7*$E234*$F234*$H234*$I234)</f>
        <v>194271.58333333334</v>
      </c>
      <c r="DE234" s="36"/>
      <c r="DF234" s="36">
        <f>(DE234/12*5*$D234*$F234*$G234*$J234)+(DE234/12*7*$E234*$F234*$H234*$J234)</f>
        <v>0</v>
      </c>
      <c r="DG234" s="36">
        <v>40</v>
      </c>
      <c r="DH234" s="36">
        <f>(DG234/12*5*$D234*$F234*$G234*$J234)+(DG234/12*7*$E234*$F234*$H234*$J234)</f>
        <v>932503.6</v>
      </c>
      <c r="DI234" s="36">
        <v>16</v>
      </c>
      <c r="DJ234" s="36">
        <f>(DI234/12*5*$D234*$F234*$G234*$K234)+(DI234/12*7*$E234*$F234*$H234*$K234)</f>
        <v>495115.0066666666</v>
      </c>
      <c r="DK234" s="36">
        <v>30</v>
      </c>
      <c r="DL234" s="36">
        <f>(DK234/12*5*$D234*$F234*$G234*$L234)+(DK234/12*7*$E234*$F234*$H234*$L234)</f>
        <v>1069881.3624999998</v>
      </c>
      <c r="DM234" s="36"/>
      <c r="DN234" s="36">
        <f>(DM234*$D234*$F234*$G234*$J234)</f>
        <v>0</v>
      </c>
      <c r="DO234" s="36">
        <f t="shared" ref="DO234:DP247" si="1778">SUM(M234,O234,Q234,S234,U234,W234,Y234,AA234,AC234,AE234,AG234,AI234,AK234,AM234,AO234,AQ234,AS234,AU234,AW234,AY234,BA234,BC234,BE234,BG234,BI234,BK234,BM234,BO234,BQ234,BS234,BU234,BW234,BY234,CA234,CC234,CE234,CG234,CI234,CK234,CM234,CO234,CQ234,CS234,CU234,CW234,CY234,DA234,DC234,DE234,DG234,DI234,DK234,DM234)</f>
        <v>1323</v>
      </c>
      <c r="DP234" s="36">
        <f t="shared" si="1778"/>
        <v>29244811.562500004</v>
      </c>
      <c r="DQ234" s="47">
        <f t="shared" si="1597"/>
        <v>1323</v>
      </c>
      <c r="DR234" s="80">
        <f t="shared" si="1543"/>
        <v>1</v>
      </c>
    </row>
    <row r="235" spans="1:122" ht="45" customHeight="1" x14ac:dyDescent="0.25">
      <c r="A235" s="43"/>
      <c r="B235" s="44">
        <v>196</v>
      </c>
      <c r="C235" s="31" t="s">
        <v>360</v>
      </c>
      <c r="D235" s="32">
        <f t="shared" si="1544"/>
        <v>19063</v>
      </c>
      <c r="E235" s="33">
        <v>18530</v>
      </c>
      <c r="F235" s="45">
        <v>0.69</v>
      </c>
      <c r="G235" s="35">
        <v>1</v>
      </c>
      <c r="H235" s="35">
        <v>1</v>
      </c>
      <c r="I235" s="32">
        <v>1.4</v>
      </c>
      <c r="J235" s="32">
        <v>1.68</v>
      </c>
      <c r="K235" s="32">
        <v>2.23</v>
      </c>
      <c r="L235" s="32">
        <v>2.57</v>
      </c>
      <c r="M235" s="36">
        <v>8</v>
      </c>
      <c r="N235" s="36">
        <f t="shared" ref="N235:P237" si="1779">(M235/12*5*$D235*$F235*$G235*$I235*N$11)+(M235/12*7*$E235*$F235*$H235*$I235*N$12)</f>
        <v>153883.25259999998</v>
      </c>
      <c r="O235" s="36">
        <v>0</v>
      </c>
      <c r="P235" s="36">
        <f t="shared" si="1779"/>
        <v>0</v>
      </c>
      <c r="Q235" s="36">
        <v>0</v>
      </c>
      <c r="R235" s="36">
        <f t="shared" ref="R235" si="1780">(Q235/12*5*$D235*$F235*$G235*$I235*R$11)+(Q235/12*7*$E235*$F235*$H235*$I235*R$12)</f>
        <v>0</v>
      </c>
      <c r="S235" s="36"/>
      <c r="T235" s="36">
        <f t="shared" ref="T235" si="1781">(S235/12*5*$D235*$F235*$G235*$I235*T$11)+(S235/12*7*$E235*$F235*$H235*$I235*T$12)</f>
        <v>0</v>
      </c>
      <c r="U235" s="36"/>
      <c r="V235" s="36">
        <f t="shared" ref="V235" si="1782">(U235/12*5*$D235*$F235*$G235*$I235*V$11)+(U235/12*7*$E235*$F235*$H235*$I235*V$12)</f>
        <v>0</v>
      </c>
      <c r="W235" s="36">
        <v>1</v>
      </c>
      <c r="X235" s="36">
        <f t="shared" ref="X235" si="1783">(W235/12*5*$D235*$F235*$G235*$I235*X$11)+(W235/12*7*$E235*$F235*$H235*$I235*X$12)</f>
        <v>19235.406574999997</v>
      </c>
      <c r="Y235" s="36">
        <v>0</v>
      </c>
      <c r="Z235" s="36">
        <f t="shared" ref="Z235" si="1784">(Y235/12*5*$D235*$F235*$G235*$I235*Z$11)+(Y235/12*7*$E235*$F235*$H235*$I235*Z$12)</f>
        <v>0</v>
      </c>
      <c r="AA235" s="36">
        <v>0</v>
      </c>
      <c r="AB235" s="36">
        <f t="shared" ref="AB235" si="1785">(AA235/12*5*$D235*$F235*$G235*$I235*AB$11)+(AA235/12*7*$E235*$F235*$H235*$I235*AB$12)</f>
        <v>0</v>
      </c>
      <c r="AC235" s="36">
        <v>0</v>
      </c>
      <c r="AD235" s="36">
        <f t="shared" ref="AD235" si="1786">(AC235/12*5*$D235*$F235*$G235*$I235*AD$11)+(AC235/12*7*$E235*$F235*$H235*$I235*AD$12)</f>
        <v>0</v>
      </c>
      <c r="AE235" s="36">
        <v>1</v>
      </c>
      <c r="AF235" s="36">
        <f t="shared" ref="AF235" si="1787">(AE235/12*5*$D235*$F235*$G235*$I235*AF$11)+(AE235/12*7*$E235*$F235*$H235*$I235*AF$12)</f>
        <v>19235.406574999997</v>
      </c>
      <c r="AG235" s="36">
        <v>3</v>
      </c>
      <c r="AH235" s="36">
        <f t="shared" ref="AH235" si="1788">(AG235/12*5*$D235*$F235*$G235*$I235*AH$11)+(AG235/12*7*$E235*$F235*$H235*$I235*AH$12)</f>
        <v>49139.369475</v>
      </c>
      <c r="AI235" s="36">
        <v>2</v>
      </c>
      <c r="AJ235" s="36">
        <f t="shared" ref="AJ235" si="1789">(AI235/12*5*$D235*$F235*$G235*$I235*AJ$11)+(AI235/12*7*$E235*$F235*$H235*$I235*AJ$12)</f>
        <v>32759.579649999992</v>
      </c>
      <c r="AK235" s="39">
        <v>0</v>
      </c>
      <c r="AL235" s="36">
        <f t="shared" ref="AL235" si="1790">(AK235/12*5*$D235*$F235*$G235*$I235*AL$11)+(AK235/12*7*$E235*$F235*$H235*$I235*AL$12)</f>
        <v>0</v>
      </c>
      <c r="AM235" s="40">
        <v>0</v>
      </c>
      <c r="AN235" s="36">
        <f t="shared" ref="AN235" si="1791">(AM235/12*5*$D235*$F235*$G235*$J235*AN$11)+(AM235/12*7*$E235*$F235*$H235*$J235*AN$12)</f>
        <v>0</v>
      </c>
      <c r="AO235" s="36"/>
      <c r="AP235" s="36">
        <f t="shared" ref="AP235" si="1792">(AO235/12*5*$D235*$F235*$G235*$J235*AP$11)+(AO235/12*7*$E235*$F235*$H235*$J235*AP$12)</f>
        <v>0</v>
      </c>
      <c r="AQ235" s="36">
        <v>2</v>
      </c>
      <c r="AR235" s="36">
        <f t="shared" ref="AR235" si="1793">(AQ235/12*5*$D235*$F235*$G235*$J235*AR$11)+(AQ235/12*7*$E235*$F235*$H235*$J235*AR$12)</f>
        <v>44471.146943999993</v>
      </c>
      <c r="AS235" s="36"/>
      <c r="AT235" s="36">
        <f t="shared" ref="AT235" si="1794">(AS235/12*5*$D235*$F235*$G235*$J235*AT$11)+(AS235/12*7*$E235*$F235*$H235*$J235*AT$12)</f>
        <v>0</v>
      </c>
      <c r="AU235" s="36"/>
      <c r="AV235" s="36">
        <f t="shared" ref="AV235" si="1795">(AU235/12*5*$D235*$F235*$G235*$I235*AV$11)+(AU235/12*7*$E235*$F235*$H235*$I235*AV$12)</f>
        <v>0</v>
      </c>
      <c r="AW235" s="36"/>
      <c r="AX235" s="36">
        <f t="shared" ref="AX235" si="1796">(AW235/12*5*$D235*$F235*$G235*$I235*AX$11)+(AW235/12*7*$E235*$F235*$H235*$I235*AX$12)</f>
        <v>0</v>
      </c>
      <c r="AY235" s="36"/>
      <c r="AZ235" s="36">
        <f t="shared" ref="AZ235" si="1797">(AY235/12*5*$D235*$F235*$G235*$J235*AZ$11)+(AY235/12*7*$E235*$F235*$H235*$J235*AZ$12)</f>
        <v>0</v>
      </c>
      <c r="BA235" s="36">
        <v>0</v>
      </c>
      <c r="BB235" s="36">
        <f t="shared" ref="BB235" si="1798">(BA235/12*5*$D235*$F235*$G235*$I235*BB$11)+(BA235/12*7*$E235*$F235*$H235*$I235*BB$12)</f>
        <v>0</v>
      </c>
      <c r="BC235" s="36">
        <v>0</v>
      </c>
      <c r="BD235" s="36">
        <f t="shared" ref="BD235" si="1799">(BC235/12*5*$D235*$F235*$G235*$I235*BD$11)+(BC235/12*7*$E235*$F235*$H235*$I235*BD$12)</f>
        <v>0</v>
      </c>
      <c r="BE235" s="36">
        <v>0</v>
      </c>
      <c r="BF235" s="36">
        <f t="shared" ref="BF235" si="1800">(BE235/12*5*$D235*$F235*$G235*$I235*BF$11)+(BE235/12*7*$E235*$F235*$H235*$I235*BF$12)</f>
        <v>0</v>
      </c>
      <c r="BG235" s="36">
        <v>0</v>
      </c>
      <c r="BH235" s="36">
        <f t="shared" ref="BH235" si="1801">(BG235/12*5*$D235*$F235*$G235*$J235*BH$11)+(BG235/12*7*$E235*$F235*$H235*$J235*BH$12)</f>
        <v>0</v>
      </c>
      <c r="BI235" s="36">
        <v>20</v>
      </c>
      <c r="BJ235" s="36">
        <f t="shared" ref="BJ235" si="1802">(BI235/12*5*$D235*$F235*$G235*$I235*BJ$11)+(BI235/12*7*$E235*$F235*$H235*$I235*BJ$12)</f>
        <v>387316.90304999996</v>
      </c>
      <c r="BK235" s="36">
        <v>3</v>
      </c>
      <c r="BL235" s="36">
        <f t="shared" ref="BL235" si="1803">(BK235/12*5*$D235*$F235*$G235*$I235*BL$11)+(BK235/12*7*$E235*$F235*$H235*$I235*BL$12)</f>
        <v>55588.933679999995</v>
      </c>
      <c r="BM235" s="46"/>
      <c r="BN235" s="36">
        <f t="shared" ref="BN235" si="1804">(BM235/12*5*$D235*$F235*$G235*$J235*BN$11)+(BM235/12*7*$E235*$F235*$H235*$J235*BN$12)</f>
        <v>0</v>
      </c>
      <c r="BO235" s="36">
        <v>0</v>
      </c>
      <c r="BP235" s="36">
        <f t="shared" ref="BP235" si="1805">(BO235/12*5*$D235*$F235*$G235*$J235*BP$11)+(BO235/12*7*$E235*$F235*$H235*$J235*BP$12)</f>
        <v>0</v>
      </c>
      <c r="BQ235" s="36"/>
      <c r="BR235" s="36">
        <f t="shared" ref="BR235" si="1806">(BQ235/12*5*$D235*$F235*$G235*$I235*BR$11)+(BQ235/12*7*$E235*$F235*$H235*$I235*BR$12)</f>
        <v>0</v>
      </c>
      <c r="BS235" s="36"/>
      <c r="BT235" s="36">
        <f t="shared" ref="BT235" si="1807">(BS235/12*5*$D235*$F235*$G235*$I235*BT$11)+(BS235/12*7*$E235*$F235*$H235*$I235*BT$12)</f>
        <v>0</v>
      </c>
      <c r="BU235" s="36">
        <v>0</v>
      </c>
      <c r="BV235" s="36">
        <f t="shared" ref="BV235" si="1808">(BU235/12*5*$D235*$F235*$G235*$J235*BV$11)+(BU235/12*7*$E235*$F235*$H235*$J235*BV$12)</f>
        <v>0</v>
      </c>
      <c r="BW235" s="36"/>
      <c r="BX235" s="36">
        <f t="shared" ref="BX235" si="1809">(BW235/12*5*$D235*$F235*$G235*$J235*BX$11)+(BW235/12*7*$E235*$F235*$H235*$J235*BX$12)</f>
        <v>0</v>
      </c>
      <c r="BY235" s="36">
        <v>0</v>
      </c>
      <c r="BZ235" s="36">
        <f t="shared" ref="BZ235" si="1810">(BY235/12*5*$D235*$F235*$G235*$I235*BZ$11)+(BY235/12*7*$E235*$F235*$H235*$I235*BZ$12)</f>
        <v>0</v>
      </c>
      <c r="CA235" s="36"/>
      <c r="CB235" s="36">
        <f t="shared" ref="CB235" si="1811">(CA235/12*5*$D235*$F235*$G235*$J235*CB$11)+(CA235/12*7*$E235*$F235*$H235*$J235*CB$12)</f>
        <v>0</v>
      </c>
      <c r="CC235" s="36">
        <v>0</v>
      </c>
      <c r="CD235" s="36">
        <f t="shared" ref="CD235" si="1812">(CC235/12*5*$D235*$F235*$G235*$I235*CD$11)+(CC235/12*7*$E235*$F235*$H235*$I235*CD$12)</f>
        <v>0</v>
      </c>
      <c r="CE235" s="36"/>
      <c r="CF235" s="36">
        <f t="shared" ref="CF235" si="1813">(CE235/12*5*$D235*$F235*$G235*$I235*CF$11)+(CE235/12*7*$E235*$F235*$H235*$I235*CF$12)</f>
        <v>0</v>
      </c>
      <c r="CG235" s="36"/>
      <c r="CH235" s="36">
        <f t="shared" ref="CH235" si="1814">(CG235/12*5*$D235*$F235*$G235*$I235*CH$11)+(CG235/12*7*$E235*$F235*$H235*$I235*CH$12)</f>
        <v>0</v>
      </c>
      <c r="CI235" s="36"/>
      <c r="CJ235" s="36">
        <f t="shared" ref="CJ235" si="1815">(CI235/12*5*$D235*$F235*$G235*$I235*CJ$11)+(CI235/12*7*$E235*$F235*$H235*$I235*CJ$12)</f>
        <v>0</v>
      </c>
      <c r="CK235" s="36"/>
      <c r="CL235" s="36">
        <f t="shared" ref="CL235:CN235" si="1816">(CK235/12*5*$D235*$F235*$G235*$J235*CL$11)+(CK235/12*7*$E235*$F235*$H235*$J235*CL$12)</f>
        <v>0</v>
      </c>
      <c r="CM235" s="36"/>
      <c r="CN235" s="36">
        <f t="shared" si="1816"/>
        <v>0</v>
      </c>
      <c r="CO235" s="41"/>
      <c r="CP235" s="36">
        <f t="shared" ref="CP235" si="1817">(CO235/12*5*$D235*$F235*$G235*$I235*CP$11)+(CO235/12*7*$E235*$F235*$H235*$I235*CP$12)</f>
        <v>0</v>
      </c>
      <c r="CQ235" s="49"/>
      <c r="CR235" s="36">
        <f t="shared" ref="CR235" si="1818">(CQ235/12*5*$D235*$F235*$G235*$J235*CR$11)+(CQ235/12*7*$E235*$F235*$H235*$J235*CR$12)</f>
        <v>0</v>
      </c>
      <c r="CS235" s="36"/>
      <c r="CT235" s="36">
        <f t="shared" ref="CT235" si="1819">(CS235/12*5*$D235*$F235*$G235*$J235*CT$11)+(CS235/12*7*$E235*$F235*$H235*$J235*CT$12)</f>
        <v>0</v>
      </c>
      <c r="CU235" s="36">
        <v>1</v>
      </c>
      <c r="CV235" s="36">
        <f t="shared" ref="CV235" si="1820">(CU235/12*5*$D235*$F235*$G235*$J235*CV$11)+(CU235/12*7*$E235*$F235*$H235*$J235*CV$12)</f>
        <v>24812.836838999996</v>
      </c>
      <c r="CW235" s="36"/>
      <c r="CX235" s="36">
        <f t="shared" ref="CX235" si="1821">(CW235/12*5*$D235*$F235*$G235*$J235*CX$11)+(CW235/12*7*$E235*$F235*$H235*$J235*CX$12)</f>
        <v>0</v>
      </c>
      <c r="CY235" s="36">
        <v>2</v>
      </c>
      <c r="CZ235" s="36">
        <f t="shared" ref="CZ235" si="1822">(CY235/12*5*$D235*$F235*$G235*$J235*CZ$11)+(CY235/12*7*$E235*$F235*$H235*$J235*CZ$12)</f>
        <v>49625.673677999992</v>
      </c>
      <c r="DA235" s="36"/>
      <c r="DB235" s="36">
        <f t="shared" ref="DB235" si="1823">(DA235/12*5*$D235*$F235*$G235*$I235*DB$11)+(DA235/12*7*$E235*$F235*$H235*$I235*DB$12)</f>
        <v>0</v>
      </c>
      <c r="DC235" s="36"/>
      <c r="DD235" s="36">
        <f t="shared" ref="DD235" si="1824">(DC235/12*5*$D235*$F235*$G235*$I235*DD$11)+(DC235/12*7*$E235*$F235*$H235*$I235*DD$12)</f>
        <v>0</v>
      </c>
      <c r="DE235" s="36"/>
      <c r="DF235" s="36">
        <f t="shared" ref="DF235" si="1825">(DE235/12*5*$D235*$F235*$G235*$J235*DF$11)+(DE235/12*7*$E235*$F235*$H235*$J235*DF$12)</f>
        <v>0</v>
      </c>
      <c r="DG235" s="36"/>
      <c r="DH235" s="36">
        <f t="shared" ref="DH235" si="1826">(DG235/12*5*$D235*$F235*$G235*$J235*DH$11)+(DG235/12*7*$E235*$F235*$H235*$J235*DH$12)</f>
        <v>0</v>
      </c>
      <c r="DI235" s="36"/>
      <c r="DJ235" s="36">
        <f t="shared" ref="DJ235" si="1827">(DI235/12*5*$D235*$F235*$G235*$K235*DJ$11)+(DI235/12*7*$E235*$F235*$H235*$K235*DJ$12)</f>
        <v>0</v>
      </c>
      <c r="DK235" s="36"/>
      <c r="DL235" s="36">
        <f>(DK235/12*5*$D235*$F235*$G235*$L235*DL$11)+(DK235/12*7*$E235*$F235*$G235*$L235*DL$12)</f>
        <v>0</v>
      </c>
      <c r="DM235" s="36"/>
      <c r="DN235" s="36">
        <f t="shared" si="1541"/>
        <v>0</v>
      </c>
      <c r="DO235" s="36">
        <f t="shared" si="1778"/>
        <v>43</v>
      </c>
      <c r="DP235" s="36">
        <f t="shared" si="1778"/>
        <v>836068.50906599988</v>
      </c>
      <c r="DQ235" s="47">
        <f t="shared" si="1597"/>
        <v>43</v>
      </c>
      <c r="DR235" s="80">
        <f t="shared" si="1543"/>
        <v>1</v>
      </c>
    </row>
    <row r="236" spans="1:122" ht="36" customHeight="1" x14ac:dyDescent="0.25">
      <c r="A236" s="43">
        <v>1</v>
      </c>
      <c r="B236" s="44">
        <v>197</v>
      </c>
      <c r="C236" s="31" t="s">
        <v>361</v>
      </c>
      <c r="D236" s="32">
        <f t="shared" si="1544"/>
        <v>19063</v>
      </c>
      <c r="E236" s="33">
        <v>18530</v>
      </c>
      <c r="F236" s="45">
        <v>0.72</v>
      </c>
      <c r="G236" s="35">
        <v>1</v>
      </c>
      <c r="H236" s="35">
        <v>1</v>
      </c>
      <c r="I236" s="32">
        <v>1.4</v>
      </c>
      <c r="J236" s="32">
        <v>1.68</v>
      </c>
      <c r="K236" s="32">
        <v>2.23</v>
      </c>
      <c r="L236" s="32">
        <v>2.57</v>
      </c>
      <c r="M236" s="36">
        <v>136</v>
      </c>
      <c r="N236" s="36">
        <f>(M236/12*5*$D236*$F236*$G236*$I236)+(M236/12*7*$E236*$F236*$H236*$I236)</f>
        <v>2570685.6</v>
      </c>
      <c r="O236" s="36">
        <v>69</v>
      </c>
      <c r="P236" s="36">
        <f>(O236/12*5*$D236*$F236*$G236*$I236)+(O236/12*7*$E236*$F236*$H236*$I236)</f>
        <v>1304244.8999999999</v>
      </c>
      <c r="Q236" s="36">
        <v>0</v>
      </c>
      <c r="R236" s="36">
        <f>(Q236/12*5*$D236*$F236*$G236*$I236)+(Q236/12*7*$E236*$F236*$H236*$I236)</f>
        <v>0</v>
      </c>
      <c r="S236" s="36"/>
      <c r="T236" s="36">
        <f>(S236/12*5*$D236*$F236*$G236*$I236)+(S236/12*7*$E236*$F236*$H236*$I236)</f>
        <v>0</v>
      </c>
      <c r="U236" s="36">
        <v>0</v>
      </c>
      <c r="V236" s="36">
        <f>(U236/12*5*$D236*$F236*$G236*$I236)+(U236/12*7*$E236*$F236*$H236*$I236)</f>
        <v>0</v>
      </c>
      <c r="W236" s="36">
        <v>30</v>
      </c>
      <c r="X236" s="36">
        <f>(W236/12*5*$D236*$F236*$G236*$I236)+(W236/12*7*$E236*$F236*$H236*$I236)</f>
        <v>567063</v>
      </c>
      <c r="Y236" s="36">
        <v>0</v>
      </c>
      <c r="Z236" s="36">
        <f>(Y236/12*5*$D236*$F236*$G236*$I236)+(Y236/12*7*$E236*$F236*$H236*$I236)</f>
        <v>0</v>
      </c>
      <c r="AA236" s="36">
        <v>0</v>
      </c>
      <c r="AB236" s="36">
        <f>(AA236/12*5*$D236*$F236*$G236*$I236)+(AA236/12*7*$E236*$F236*$H236*$I236)</f>
        <v>0</v>
      </c>
      <c r="AC236" s="36">
        <v>0</v>
      </c>
      <c r="AD236" s="36">
        <f>(AC236/12*5*$D236*$F236*$G236*$I236)+(AC236/12*7*$E236*$F236*$H236*$I236)</f>
        <v>0</v>
      </c>
      <c r="AE236" s="36">
        <v>4</v>
      </c>
      <c r="AF236" s="36">
        <f>(AE236/12*5*$D236*$F236*$G236*$I236)+(AE236/12*7*$E236*$F236*$H236*$I236)</f>
        <v>75608.399999999994</v>
      </c>
      <c r="AG236" s="36"/>
      <c r="AH236" s="36">
        <f>(AG236/12*5*$D236*$F236*$G236*$I236)+(AG236/12*7*$E236*$F236*$H236*$I236)</f>
        <v>0</v>
      </c>
      <c r="AI236" s="36"/>
      <c r="AJ236" s="36">
        <f>(AI236/12*5*$D236*$F236*$G236*$I236)+(AI236/12*7*$E236*$F236*$H236*$I236)</f>
        <v>0</v>
      </c>
      <c r="AK236" s="39">
        <v>0</v>
      </c>
      <c r="AL236" s="36">
        <f>(AK236/12*5*$D236*$F236*$G236*$I236)+(AK236/12*7*$E236*$F236*$H236*$I236)</f>
        <v>0</v>
      </c>
      <c r="AM236" s="40">
        <v>123</v>
      </c>
      <c r="AN236" s="36">
        <f>(AM236/12*5*$D236*$F236*$G236*$J236)+(AM236/12*7*$E236*$F236*$H236*$J236)</f>
        <v>2789949.96</v>
      </c>
      <c r="AO236" s="36">
        <v>10</v>
      </c>
      <c r="AP236" s="36">
        <f>(AO236/12*5*$D236*$F236*$G236*$J236)+(AO236/12*7*$E236*$F236*$H236*$J236)</f>
        <v>226825.19999999998</v>
      </c>
      <c r="AQ236" s="36">
        <v>182</v>
      </c>
      <c r="AR236" s="36">
        <f>(AQ236/12*5*$D236*$F236*$G236*$J236)+(AQ236/12*7*$E236*$F236*$H236*$J236)</f>
        <v>4128218.6399999997</v>
      </c>
      <c r="AS236" s="36">
        <v>0</v>
      </c>
      <c r="AT236" s="36">
        <f>(AS236/12*5*$D236*$F236*$G236*$J236)+(AS236/12*7*$E236*$F236*$H236*$J236)</f>
        <v>0</v>
      </c>
      <c r="AU236" s="36"/>
      <c r="AV236" s="36">
        <f>(AU236/12*5*$D236*$F236*$G236*$I236)+(AU236/12*7*$E236*$F236*$H236*$I236)</f>
        <v>0</v>
      </c>
      <c r="AW236" s="36"/>
      <c r="AX236" s="36">
        <f>(AW236/12*5*$D236*$F236*$G236*$I236)+(AW236/12*7*$E236*$F236*$H236*$I236)</f>
        <v>0</v>
      </c>
      <c r="AY236" s="36">
        <v>7</v>
      </c>
      <c r="AZ236" s="36">
        <f>(AY236/12*5*$D236*$F236*$G236*$J236)+(AY236/12*7*$E236*$F236*$H236*$J236)</f>
        <v>158777.64000000001</v>
      </c>
      <c r="BA236" s="36">
        <v>0</v>
      </c>
      <c r="BB236" s="36">
        <f>(BA236/12*5*$D236*$F236*$G236*$I236)+(BA236/12*7*$E236*$F236*$H236*$I236)</f>
        <v>0</v>
      </c>
      <c r="BC236" s="36">
        <v>0</v>
      </c>
      <c r="BD236" s="36">
        <f>(BC236/12*5*$D236*$F236*$G236*$I236)+(BC236/12*7*$E236*$F236*$H236*$I236)</f>
        <v>0</v>
      </c>
      <c r="BE236" s="36">
        <v>0</v>
      </c>
      <c r="BF236" s="36">
        <f>(BE236/12*5*$D236*$F236*$G236*$I236)+(BE236/12*7*$E236*$F236*$H236*$I236)</f>
        <v>0</v>
      </c>
      <c r="BG236" s="36">
        <v>0</v>
      </c>
      <c r="BH236" s="36">
        <f>(BG236/12*5*$D236*$F236*$G236*$J236)+(BG236/12*7*$E236*$F236*$H236*$J236)</f>
        <v>0</v>
      </c>
      <c r="BI236" s="36">
        <v>50</v>
      </c>
      <c r="BJ236" s="36">
        <f>(BI236/12*5*$D236*$F236*$G236*$I236)+(BI236/12*7*$E236*$F236*$H236*$I236)</f>
        <v>945105</v>
      </c>
      <c r="BK236" s="36">
        <v>158</v>
      </c>
      <c r="BL236" s="36">
        <f>(BK236/12*5*$D236*$F236*$G236*$I236)+(BK236/12*7*$E236*$F236*$H236*$I236)</f>
        <v>2986531.8</v>
      </c>
      <c r="BM236" s="46"/>
      <c r="BN236" s="36">
        <f>(BM236/12*5*$D236*$F236*$G236*$J236)+(BM236/12*7*$E236*$F236*$H236*$J236)</f>
        <v>0</v>
      </c>
      <c r="BO236" s="36">
        <v>15</v>
      </c>
      <c r="BP236" s="36">
        <f>(BO236/12*5*$D236*$F236*$G236*$J236)+(BO236/12*7*$E236*$F236*$H236*$J236)</f>
        <v>340237.8</v>
      </c>
      <c r="BQ236" s="36">
        <v>10</v>
      </c>
      <c r="BR236" s="36">
        <f>(BQ236/12*5*$D236*$F236*$G236*$I236)+(BQ236/12*7*$E236*$F236*$H236*$I236)</f>
        <v>189021</v>
      </c>
      <c r="BS236" s="36">
        <v>9</v>
      </c>
      <c r="BT236" s="36">
        <f>(BS236/12*5*$D236*$F236*$G236*$I236)+(BS236/12*7*$E236*$F236*$H236*$I236)</f>
        <v>170118.89999999997</v>
      </c>
      <c r="BU236" s="36">
        <v>0</v>
      </c>
      <c r="BV236" s="36">
        <f>(BU236/12*5*$D236*$F236*$G236*$J236)+(BU236/12*7*$E236*$F236*$H236*$J236)</f>
        <v>0</v>
      </c>
      <c r="BW236" s="36"/>
      <c r="BX236" s="36">
        <f>(BW236/12*5*$D236*$F236*$G236*$J236)+(BW236/12*7*$E236*$F236*$H236*$J236)</f>
        <v>0</v>
      </c>
      <c r="BY236" s="36">
        <v>6</v>
      </c>
      <c r="BZ236" s="36">
        <f>(BY236/12*5*$D236*$F236*$G236*$I236)+(BY236/12*7*$E236*$F236*$H236*$I236)</f>
        <v>113412.6</v>
      </c>
      <c r="CA236" s="36">
        <v>7</v>
      </c>
      <c r="CB236" s="36">
        <f>(CA236/12*5*$D236*$F236*$G236*$J236)+(CA236/12*7*$E236*$F236*$H236*$J236)</f>
        <v>158777.64000000001</v>
      </c>
      <c r="CC236" s="36">
        <v>0</v>
      </c>
      <c r="CD236" s="36">
        <f>(CC236/12*5*$D236*$F236*$G236*$I236)+(CC236/12*7*$E236*$F236*$H236*$I236)</f>
        <v>0</v>
      </c>
      <c r="CE236" s="36">
        <v>2</v>
      </c>
      <c r="CF236" s="36">
        <f>(CE236/12*5*$D236*$F236*$G236*$I236)+(CE236/12*7*$E236*$F236*$H236*$I236)</f>
        <v>37804.199999999997</v>
      </c>
      <c r="CG236" s="36">
        <v>17</v>
      </c>
      <c r="CH236" s="36">
        <f>(CG236/12*5*$D236*$F236*$G236*$I236)+(CG236/12*7*$E236*$F236*$H236*$I236)</f>
        <v>321335.7</v>
      </c>
      <c r="CI236" s="36">
        <v>64</v>
      </c>
      <c r="CJ236" s="36">
        <f>(CI236/12*5*$D236*$F236*$G236*$I236)+(CI236/12*7*$E236*$F236*$H236*$I236)</f>
        <v>1209734.3999999999</v>
      </c>
      <c r="CK236" s="36">
        <v>288</v>
      </c>
      <c r="CL236" s="36">
        <f>(CK236/12*5*$D236*$F236*$G236*$J236)+(CK236/12*7*$E236*$F236*$H236*$J236)</f>
        <v>6532565.7599999998</v>
      </c>
      <c r="CM236" s="36">
        <v>33</v>
      </c>
      <c r="CN236" s="36">
        <f>(CM236/12*5*$D236*$F236*$G236*$J236)+(CM236/12*7*$E236*$F236*$H236*$J236)</f>
        <v>748523.15999999992</v>
      </c>
      <c r="CO236" s="41">
        <v>10</v>
      </c>
      <c r="CP236" s="36">
        <f>(CO236/12*5*$D236*$F236*$G236*$I236)+(CO236/12*7*$E236*$F236*$H236*$I236)</f>
        <v>189021</v>
      </c>
      <c r="CQ236" s="49">
        <v>70</v>
      </c>
      <c r="CR236" s="36">
        <f>(CQ236/12*5*$D236*$F236*$G236*$J236)+(CQ236/12*7*$E236*$F236*$H236*$J236)</f>
        <v>1587776.4</v>
      </c>
      <c r="CS236" s="36">
        <v>30</v>
      </c>
      <c r="CT236" s="36">
        <f>(CS236/12*5*$D236*$F236*$G236*$J236)+(CS236/12*7*$E236*$F236*$H236*$J236)</f>
        <v>680475.6</v>
      </c>
      <c r="CU236" s="36">
        <v>30</v>
      </c>
      <c r="CV236" s="36">
        <f>(CU236/12*5*$D236*$F236*$G236*$J236)+(CU236/12*7*$E236*$F236*$H236*$J236)</f>
        <v>680475.6</v>
      </c>
      <c r="CW236" s="36">
        <v>28</v>
      </c>
      <c r="CX236" s="36">
        <f>(CW236/12*5*$D236*$F236*$G236*$J236)+(CW236/12*7*$E236*$F236*$H236*$J236)</f>
        <v>635110.56000000006</v>
      </c>
      <c r="CY236" s="36">
        <v>90</v>
      </c>
      <c r="CZ236" s="36">
        <f>(CY236/12*5*$D236*$F236*$G236*$J236)+(CY236/12*7*$E236*$F236*$H236*$J236)</f>
        <v>2041426.7999999998</v>
      </c>
      <c r="DA236" s="36">
        <v>45</v>
      </c>
      <c r="DB236" s="36">
        <f>(DA236/12*5*$D236*$F236*$G236*$I236)+(DA236/12*7*$E236*$F236*$H236*$I236)</f>
        <v>850594.5</v>
      </c>
      <c r="DC236" s="36">
        <v>50</v>
      </c>
      <c r="DD236" s="36">
        <f>(DC236/12*5*$D236*$F236*$G236*$I236)+(DC236/12*7*$E236*$F236*$H236*$I236)</f>
        <v>945105</v>
      </c>
      <c r="DE236" s="36"/>
      <c r="DF236" s="36">
        <f>(DE236/12*5*$D236*$F236*$G236*$J236)+(DE236/12*7*$E236*$F236*$H236*$J236)</f>
        <v>0</v>
      </c>
      <c r="DG236" s="36">
        <v>27</v>
      </c>
      <c r="DH236" s="36">
        <f>(DG236/12*5*$D236*$F236*$G236*$J236)+(DG236/12*7*$E236*$F236*$H236*$J236)</f>
        <v>612428.03999999992</v>
      </c>
      <c r="DI236" s="36">
        <v>20</v>
      </c>
      <c r="DJ236" s="36">
        <f>(DI236/12*5*$D236*$F236*$G236*$K236)+(DI236/12*7*$E236*$F236*$H236*$K236)</f>
        <v>602166.9</v>
      </c>
      <c r="DK236" s="36">
        <v>20</v>
      </c>
      <c r="DL236" s="36">
        <f>(DK236/12*5*$D236*$F236*$G236*$L236)+(DK236/12*7*$E236*$F236*$H236*$L236)</f>
        <v>693977.09999999986</v>
      </c>
      <c r="DM236" s="36"/>
      <c r="DN236" s="36">
        <f>(DM236*$D236*$F236*$G236*$J236)</f>
        <v>0</v>
      </c>
      <c r="DO236" s="36">
        <f t="shared" si="1778"/>
        <v>1640</v>
      </c>
      <c r="DP236" s="36">
        <f t="shared" si="1778"/>
        <v>35093098.800000004</v>
      </c>
      <c r="DQ236" s="47">
        <f t="shared" si="1597"/>
        <v>1640</v>
      </c>
      <c r="DR236" s="80">
        <f t="shared" si="1543"/>
        <v>1</v>
      </c>
    </row>
    <row r="237" spans="1:122" ht="30" customHeight="1" x14ac:dyDescent="0.25">
      <c r="A237" s="43"/>
      <c r="B237" s="44">
        <v>198</v>
      </c>
      <c r="C237" s="31" t="s">
        <v>362</v>
      </c>
      <c r="D237" s="32">
        <f t="shared" si="1544"/>
        <v>19063</v>
      </c>
      <c r="E237" s="33">
        <v>18530</v>
      </c>
      <c r="F237" s="45">
        <v>0.59</v>
      </c>
      <c r="G237" s="35">
        <v>1</v>
      </c>
      <c r="H237" s="35">
        <v>1</v>
      </c>
      <c r="I237" s="32">
        <v>1.4</v>
      </c>
      <c r="J237" s="32">
        <v>1.68</v>
      </c>
      <c r="K237" s="32">
        <v>2.23</v>
      </c>
      <c r="L237" s="32">
        <v>2.57</v>
      </c>
      <c r="M237" s="36">
        <v>139</v>
      </c>
      <c r="N237" s="36">
        <f t="shared" si="1779"/>
        <v>2286225.6423416669</v>
      </c>
      <c r="O237" s="36">
        <v>50</v>
      </c>
      <c r="P237" s="36">
        <f t="shared" si="1779"/>
        <v>822383.32458333333</v>
      </c>
      <c r="Q237" s="36">
        <v>0</v>
      </c>
      <c r="R237" s="36">
        <f t="shared" ref="R237" si="1828">(Q237/12*5*$D237*$F237*$G237*$I237*R$11)+(Q237/12*7*$E237*$F237*$H237*$I237*R$12)</f>
        <v>0</v>
      </c>
      <c r="S237" s="36"/>
      <c r="T237" s="36">
        <f t="shared" ref="T237" si="1829">(S237/12*5*$D237*$F237*$G237*$I237*T$11)+(S237/12*7*$E237*$F237*$H237*$I237*T$12)</f>
        <v>0</v>
      </c>
      <c r="U237" s="36">
        <v>0</v>
      </c>
      <c r="V237" s="36">
        <f t="shared" ref="V237" si="1830">(U237/12*5*$D237*$F237*$G237*$I237*V$11)+(U237/12*7*$E237*$F237*$H237*$I237*V$12)</f>
        <v>0</v>
      </c>
      <c r="W237" s="36">
        <v>60</v>
      </c>
      <c r="X237" s="36">
        <f t="shared" ref="X237" si="1831">(W237/12*5*$D237*$F237*$G237*$I237*X$11)+(W237/12*7*$E237*$F237*$H237*$I237*X$12)</f>
        <v>986859.98949999991</v>
      </c>
      <c r="Y237" s="36">
        <v>0</v>
      </c>
      <c r="Z237" s="36">
        <f t="shared" ref="Z237" si="1832">(Y237/12*5*$D237*$F237*$G237*$I237*Z$11)+(Y237/12*7*$E237*$F237*$H237*$I237*Z$12)</f>
        <v>0</v>
      </c>
      <c r="AA237" s="36">
        <v>0</v>
      </c>
      <c r="AB237" s="36">
        <f t="shared" ref="AB237" si="1833">(AA237/12*5*$D237*$F237*$G237*$I237*AB$11)+(AA237/12*7*$E237*$F237*$H237*$I237*AB$12)</f>
        <v>0</v>
      </c>
      <c r="AC237" s="36">
        <v>0</v>
      </c>
      <c r="AD237" s="36">
        <f t="shared" ref="AD237" si="1834">(AC237/12*5*$D237*$F237*$G237*$I237*AD$11)+(AC237/12*7*$E237*$F237*$H237*$I237*AD$12)</f>
        <v>0</v>
      </c>
      <c r="AE237" s="36">
        <v>0</v>
      </c>
      <c r="AF237" s="36">
        <f t="shared" ref="AF237" si="1835">(AE237/12*5*$D237*$F237*$G237*$I237*AF$11)+(AE237/12*7*$E237*$F237*$H237*$I237*AF$12)</f>
        <v>0</v>
      </c>
      <c r="AG237" s="36">
        <v>6</v>
      </c>
      <c r="AH237" s="36">
        <f t="shared" ref="AH237" si="1836">(AG237/12*5*$D237*$F237*$G237*$I237*AH$11)+(AG237/12*7*$E237*$F237*$H237*$I237*AH$12)</f>
        <v>84035.443449999992</v>
      </c>
      <c r="AI237" s="36"/>
      <c r="AJ237" s="36">
        <f t="shared" ref="AJ237" si="1837">(AI237/12*5*$D237*$F237*$G237*$I237*AJ$11)+(AI237/12*7*$E237*$F237*$H237*$I237*AJ$12)</f>
        <v>0</v>
      </c>
      <c r="AK237" s="39">
        <v>0</v>
      </c>
      <c r="AL237" s="36">
        <f t="shared" ref="AL237" si="1838">(AK237/12*5*$D237*$F237*$G237*$I237*AL$11)+(AK237/12*7*$E237*$F237*$H237*$I237*AL$12)</f>
        <v>0</v>
      </c>
      <c r="AM237" s="40">
        <v>80</v>
      </c>
      <c r="AN237" s="36">
        <f t="shared" ref="AN237" si="1839">(AM237/12*5*$D237*$F237*$G237*$J237*AN$11)+(AM237/12*7*$E237*$F237*$H237*$J237*AN$12)</f>
        <v>1521042.1273600003</v>
      </c>
      <c r="AO237" s="36">
        <v>1</v>
      </c>
      <c r="AP237" s="36">
        <f t="shared" ref="AP237" si="1840">(AO237/12*5*$D237*$F237*$G237*$J237*AP$11)+(AO237/12*7*$E237*$F237*$H237*$J237*AP$12)</f>
        <v>16807.088689999997</v>
      </c>
      <c r="AQ237" s="36">
        <v>189</v>
      </c>
      <c r="AR237" s="36">
        <f t="shared" ref="AR237" si="1841">(AQ237/12*5*$D237*$F237*$G237*$J237*AR$11)+(AQ237/12*7*$E237*$F237*$H237*$J237*AR$12)</f>
        <v>3593462.0258879997</v>
      </c>
      <c r="AS237" s="36">
        <v>0</v>
      </c>
      <c r="AT237" s="36">
        <f t="shared" ref="AT237" si="1842">(AS237/12*5*$D237*$F237*$G237*$J237*AT$11)+(AS237/12*7*$E237*$F237*$H237*$J237*AT$12)</f>
        <v>0</v>
      </c>
      <c r="AU237" s="36"/>
      <c r="AV237" s="36">
        <f t="shared" ref="AV237" si="1843">(AU237/12*5*$D237*$F237*$G237*$I237*AV$11)+(AU237/12*7*$E237*$F237*$H237*$I237*AV$12)</f>
        <v>0</v>
      </c>
      <c r="AW237" s="36"/>
      <c r="AX237" s="36">
        <f t="shared" ref="AX237" si="1844">(AW237/12*5*$D237*$F237*$G237*$I237*AX$11)+(AW237/12*7*$E237*$F237*$H237*$I237*AX$12)</f>
        <v>0</v>
      </c>
      <c r="AY237" s="36">
        <v>7</v>
      </c>
      <c r="AZ237" s="36">
        <f t="shared" ref="AZ237" si="1845">(AY237/12*5*$D237*$F237*$G237*$J237*AZ$11)+(AY237/12*7*$E237*$F237*$H237*$J237*AZ$12)</f>
        <v>129458.907725</v>
      </c>
      <c r="BA237" s="36">
        <v>0</v>
      </c>
      <c r="BB237" s="36">
        <f t="shared" ref="BB237" si="1846">(BA237/12*5*$D237*$F237*$G237*$I237*BB$11)+(BA237/12*7*$E237*$F237*$H237*$I237*BB$12)</f>
        <v>0</v>
      </c>
      <c r="BC237" s="36">
        <v>0</v>
      </c>
      <c r="BD237" s="36">
        <f t="shared" ref="BD237" si="1847">(BC237/12*5*$D237*$F237*$G237*$I237*BD$11)+(BC237/12*7*$E237*$F237*$H237*$I237*BD$12)</f>
        <v>0</v>
      </c>
      <c r="BE237" s="36">
        <v>0</v>
      </c>
      <c r="BF237" s="36">
        <f t="shared" ref="BF237" si="1848">(BE237/12*5*$D237*$F237*$G237*$I237*BF$11)+(BE237/12*7*$E237*$F237*$H237*$I237*BF$12)</f>
        <v>0</v>
      </c>
      <c r="BG237" s="36">
        <v>0</v>
      </c>
      <c r="BH237" s="36">
        <f t="shared" ref="BH237" si="1849">(BG237/12*5*$D237*$F237*$G237*$J237*BH$11)+(BG237/12*7*$E237*$F237*$H237*$J237*BH$12)</f>
        <v>0</v>
      </c>
      <c r="BI237" s="36">
        <v>300</v>
      </c>
      <c r="BJ237" s="36">
        <f t="shared" ref="BJ237" si="1850">(BI237/12*5*$D237*$F237*$G237*$I237*BJ$11)+(BI237/12*7*$E237*$F237*$H237*$I237*BJ$12)</f>
        <v>4967760.2782499995</v>
      </c>
      <c r="BK237" s="36">
        <v>70</v>
      </c>
      <c r="BL237" s="36">
        <f t="shared" ref="BL237" si="1851">(BK237/12*5*$D237*$F237*$G237*$I237*BL$11)+(BK237/12*7*$E237*$F237*$H237*$I237*BL$12)</f>
        <v>1109093.2178666666</v>
      </c>
      <c r="BM237" s="46"/>
      <c r="BN237" s="36">
        <f t="shared" ref="BN237" si="1852">(BM237/12*5*$D237*$F237*$G237*$J237*BN$11)+(BM237/12*7*$E237*$F237*$H237*$J237*BN$12)</f>
        <v>0</v>
      </c>
      <c r="BO237" s="36">
        <v>0</v>
      </c>
      <c r="BP237" s="36">
        <f t="shared" ref="BP237" si="1853">(BO237/12*5*$D237*$F237*$G237*$J237*BP$11)+(BO237/12*7*$E237*$F237*$H237*$J237*BP$12)</f>
        <v>0</v>
      </c>
      <c r="BQ237" s="36">
        <v>0</v>
      </c>
      <c r="BR237" s="36">
        <f t="shared" ref="BR237" si="1854">(BQ237/12*5*$D237*$F237*$G237*$I237*BR$11)+(BQ237/12*7*$E237*$F237*$H237*$I237*BR$12)</f>
        <v>0</v>
      </c>
      <c r="BS237" s="36">
        <v>10</v>
      </c>
      <c r="BT237" s="36">
        <f t="shared" ref="BT237" si="1855">(BS237/12*5*$D237*$F237*$G237*$I237*BT$11)+(BS237/12*7*$E237*$F237*$H237*$I237*BT$12)</f>
        <v>116788.72508333332</v>
      </c>
      <c r="BU237" s="36">
        <v>0</v>
      </c>
      <c r="BV237" s="36">
        <f t="shared" ref="BV237" si="1856">(BU237/12*5*$D237*$F237*$G237*$J237*BV$11)+(BU237/12*7*$E237*$F237*$H237*$J237*BV$12)</f>
        <v>0</v>
      </c>
      <c r="BW237" s="36"/>
      <c r="BX237" s="36">
        <f t="shared" ref="BX237" si="1857">(BW237/12*5*$D237*$F237*$G237*$J237*BX$11)+(BW237/12*7*$E237*$F237*$H237*$J237*BX$12)</f>
        <v>0</v>
      </c>
      <c r="BY237" s="36">
        <v>0</v>
      </c>
      <c r="BZ237" s="36">
        <f t="shared" ref="BZ237" si="1858">(BY237/12*5*$D237*$F237*$G237*$I237*BZ$11)+(BY237/12*7*$E237*$F237*$H237*$I237*BZ$12)</f>
        <v>0</v>
      </c>
      <c r="CA237" s="36"/>
      <c r="CB237" s="36">
        <f t="shared" ref="CB237" si="1859">(CA237/12*5*$D237*$F237*$G237*$J237*CB$11)+(CA237/12*7*$E237*$F237*$H237*$J237*CB$12)</f>
        <v>0</v>
      </c>
      <c r="CC237" s="36">
        <v>0</v>
      </c>
      <c r="CD237" s="36">
        <f t="shared" ref="CD237" si="1860">(CC237/12*5*$D237*$F237*$G237*$I237*CD$11)+(CC237/12*7*$E237*$F237*$H237*$I237*CD$12)</f>
        <v>0</v>
      </c>
      <c r="CE237" s="36"/>
      <c r="CF237" s="36">
        <f t="shared" ref="CF237" si="1861">(CE237/12*5*$D237*$F237*$G237*$I237*CF$11)+(CE237/12*7*$E237*$F237*$H237*$I237*CF$12)</f>
        <v>0</v>
      </c>
      <c r="CG237" s="36"/>
      <c r="CH237" s="36">
        <f t="shared" ref="CH237" si="1862">(CG237/12*5*$D237*$F237*$G237*$I237*CH$11)+(CG237/12*7*$E237*$F237*$H237*$I237*CH$12)</f>
        <v>0</v>
      </c>
      <c r="CI237" s="36">
        <v>20</v>
      </c>
      <c r="CJ237" s="36">
        <f t="shared" ref="CJ237" si="1863">(CI237/12*5*$D237*$F237*$G237*$I237*CJ$11)+(CI237/12*7*$E237*$F237*$H237*$I237*CJ$12)</f>
        <v>308235.49458333332</v>
      </c>
      <c r="CK237" s="36">
        <v>80</v>
      </c>
      <c r="CL237" s="36">
        <f t="shared" ref="CL237:CN237" si="1864">(CK237/12*5*$D237*$F237*$G237*$J237*CL$11)+(CK237/12*7*$E237*$F237*$H237*$J237*CL$12)</f>
        <v>1507815.4554400002</v>
      </c>
      <c r="CM237" s="36">
        <v>47</v>
      </c>
      <c r="CN237" s="36">
        <f t="shared" si="1864"/>
        <v>1018337.8826669998</v>
      </c>
      <c r="CO237" s="41">
        <v>8</v>
      </c>
      <c r="CP237" s="36">
        <f t="shared" ref="CP237" si="1865">(CO237/12*5*$D237*$F237*$G237*$I237*CP$11)+(CO237/12*7*$E237*$F237*$H237*$I237*CP$12)</f>
        <v>140022.55633333328</v>
      </c>
      <c r="CQ237" s="49">
        <v>35</v>
      </c>
      <c r="CR237" s="36">
        <f t="shared" ref="CR237" si="1866">(CQ237/12*5*$D237*$F237*$G237*$J237*CR$11)+(CQ237/12*7*$E237*$F237*$H237*$J237*CR$12)</f>
        <v>741209.29518999998</v>
      </c>
      <c r="CS237" s="36">
        <v>20</v>
      </c>
      <c r="CT237" s="36">
        <f t="shared" ref="CT237" si="1867">(CS237/12*5*$D237*$F237*$G237*$J237*CT$11)+(CS237/12*7*$E237*$F237*$H237*$J237*CT$12)</f>
        <v>368263.69132000004</v>
      </c>
      <c r="CU237" s="36">
        <v>24</v>
      </c>
      <c r="CV237" s="36">
        <f t="shared" ref="CV237" si="1868">(CU237/12*5*$D237*$F237*$G237*$J237*CV$11)+(CU237/12*7*$E237*$F237*$H237*$J237*CV$12)</f>
        <v>509202.5646959999</v>
      </c>
      <c r="CW237" s="36">
        <v>96</v>
      </c>
      <c r="CX237" s="36">
        <f t="shared" ref="CX237" si="1869">(CW237/12*5*$D237*$F237*$G237*$J237*CX$11)+(CW237/12*7*$E237*$F237*$H237*$J237*CX$12)</f>
        <v>2033031.2096639997</v>
      </c>
      <c r="CY237" s="36">
        <v>27</v>
      </c>
      <c r="CZ237" s="36">
        <f t="shared" ref="CZ237" si="1870">(CY237/12*5*$D237*$F237*$G237*$J237*CZ$11)+(CY237/12*7*$E237*$F237*$H237*$J237*CZ$12)</f>
        <v>572852.88528299995</v>
      </c>
      <c r="DA237" s="36">
        <v>51</v>
      </c>
      <c r="DB237" s="36">
        <f t="shared" ref="DB237" si="1871">(DA237/12*5*$D237*$F237*$G237*$I237*DB$11)+(DA237/12*7*$E237*$F237*$H237*$I237*DB$12)</f>
        <v>892643.79662499996</v>
      </c>
      <c r="DC237" s="36">
        <v>15</v>
      </c>
      <c r="DD237" s="36">
        <f t="shared" ref="DD237" si="1872">(DC237/12*5*$D237*$F237*$G237*$I237*DD$11)+(DC237/12*7*$E237*$F237*$H237*$I237*DD$12)</f>
        <v>270342.479575</v>
      </c>
      <c r="DE237" s="36"/>
      <c r="DF237" s="36">
        <f t="shared" ref="DF237" si="1873">(DE237/12*5*$D237*$F237*$G237*$J237*DF$11)+(DE237/12*7*$E237*$F237*$H237*$J237*DF$12)</f>
        <v>0</v>
      </c>
      <c r="DG237" s="36">
        <v>40</v>
      </c>
      <c r="DH237" s="36">
        <f t="shared" ref="DH237" si="1874">(DG237/12*5*$D237*$F237*$G237*$J237*DH$11)+(DG237/12*7*$E237*$F237*$H237*$J237*DH$12)</f>
        <v>911074.36560000002</v>
      </c>
      <c r="DI237" s="36">
        <v>2</v>
      </c>
      <c r="DJ237" s="36">
        <f t="shared" ref="DJ237" si="1875">(DI237/12*5*$D237*$F237*$G237*$K237*DJ$11)+(DI237/12*7*$E237*$F237*$H237*$K237*DJ$12)</f>
        <v>62348.227137499984</v>
      </c>
      <c r="DK237" s="36">
        <v>20</v>
      </c>
      <c r="DL237" s="36">
        <f>(DK237/12*5*$D237*$F237*$G237*$L237*DL$11)+(DK237/12*7*$E237*$F237*$G237*$L237*DL$12)</f>
        <v>673917.51326666668</v>
      </c>
      <c r="DM237" s="36"/>
      <c r="DN237" s="36">
        <f t="shared" si="1541"/>
        <v>0</v>
      </c>
      <c r="DO237" s="36">
        <f t="shared" si="1778"/>
        <v>1397</v>
      </c>
      <c r="DP237" s="36">
        <f t="shared" si="1778"/>
        <v>25643214.18811883</v>
      </c>
      <c r="DQ237" s="47">
        <f t="shared" si="1597"/>
        <v>1397</v>
      </c>
      <c r="DR237" s="80">
        <f t="shared" si="1543"/>
        <v>1</v>
      </c>
    </row>
    <row r="238" spans="1:122" ht="30" customHeight="1" x14ac:dyDescent="0.25">
      <c r="A238" s="43">
        <v>1</v>
      </c>
      <c r="B238" s="44">
        <v>199</v>
      </c>
      <c r="C238" s="31" t="s">
        <v>363</v>
      </c>
      <c r="D238" s="32">
        <f t="shared" si="1544"/>
        <v>19063</v>
      </c>
      <c r="E238" s="33">
        <v>18530</v>
      </c>
      <c r="F238" s="45">
        <v>0.7</v>
      </c>
      <c r="G238" s="35">
        <v>1</v>
      </c>
      <c r="H238" s="35">
        <v>1</v>
      </c>
      <c r="I238" s="32">
        <v>1.4</v>
      </c>
      <c r="J238" s="32">
        <v>1.68</v>
      </c>
      <c r="K238" s="32">
        <v>2.23</v>
      </c>
      <c r="L238" s="32">
        <v>2.57</v>
      </c>
      <c r="M238" s="36">
        <v>44</v>
      </c>
      <c r="N238" s="36">
        <f t="shared" ref="N238:P239" si="1876">(M238/12*5*$D238*$F238*$G238*$I238)+(M238/12*7*$E238*$F238*$H238*$I238)</f>
        <v>808589.83333333326</v>
      </c>
      <c r="O238" s="36">
        <v>400</v>
      </c>
      <c r="P238" s="36">
        <f t="shared" si="1876"/>
        <v>7350816.666666666</v>
      </c>
      <c r="Q238" s="36">
        <v>0</v>
      </c>
      <c r="R238" s="36">
        <f t="shared" ref="R238:R239" si="1877">(Q238/12*5*$D238*$F238*$G238*$I238)+(Q238/12*7*$E238*$F238*$H238*$I238)</f>
        <v>0</v>
      </c>
      <c r="S238" s="36"/>
      <c r="T238" s="36">
        <f t="shared" ref="T238:T239" si="1878">(S238/12*5*$D238*$F238*$G238*$I238)+(S238/12*7*$E238*$F238*$H238*$I238)</f>
        <v>0</v>
      </c>
      <c r="U238" s="36">
        <v>0</v>
      </c>
      <c r="V238" s="36">
        <f t="shared" ref="V238:V239" si="1879">(U238/12*5*$D238*$F238*$G238*$I238)+(U238/12*7*$E238*$F238*$H238*$I238)</f>
        <v>0</v>
      </c>
      <c r="W238" s="36">
        <v>39</v>
      </c>
      <c r="X238" s="36">
        <f t="shared" ref="X238:X239" si="1880">(W238/12*5*$D238*$F238*$G238*$I238)+(W238/12*7*$E238*$F238*$H238*$I238)</f>
        <v>716704.625</v>
      </c>
      <c r="Y238" s="36">
        <v>8</v>
      </c>
      <c r="Z238" s="36">
        <f t="shared" ref="Z238:Z239" si="1881">(Y238/12*5*$D238*$F238*$G238*$I238)+(Y238/12*7*$E238*$F238*$H238*$I238)</f>
        <v>147016.33333333331</v>
      </c>
      <c r="AA238" s="36">
        <v>0</v>
      </c>
      <c r="AB238" s="36">
        <f t="shared" ref="AB238:AB239" si="1882">(AA238/12*5*$D238*$F238*$G238*$I238)+(AA238/12*7*$E238*$F238*$H238*$I238)</f>
        <v>0</v>
      </c>
      <c r="AC238" s="36">
        <v>0</v>
      </c>
      <c r="AD238" s="36">
        <f t="shared" ref="AD238:AD239" si="1883">(AC238/12*5*$D238*$F238*$G238*$I238)+(AC238/12*7*$E238*$F238*$H238*$I238)</f>
        <v>0</v>
      </c>
      <c r="AE238" s="36">
        <v>0</v>
      </c>
      <c r="AF238" s="36">
        <f t="shared" ref="AF238:AF239" si="1884">(AE238/12*5*$D238*$F238*$G238*$I238)+(AE238/12*7*$E238*$F238*$H238*$I238)</f>
        <v>0</v>
      </c>
      <c r="AG238" s="36">
        <v>50</v>
      </c>
      <c r="AH238" s="36">
        <f t="shared" ref="AH238:AH239" si="1885">(AG238/12*5*$D238*$F238*$G238*$I238)+(AG238/12*7*$E238*$F238*$H238*$I238)</f>
        <v>918852.08333333326</v>
      </c>
      <c r="AI238" s="36"/>
      <c r="AJ238" s="36">
        <f t="shared" ref="AJ238:AJ239" si="1886">(AI238/12*5*$D238*$F238*$G238*$I238)+(AI238/12*7*$E238*$F238*$H238*$I238)</f>
        <v>0</v>
      </c>
      <c r="AK238" s="39">
        <v>0</v>
      </c>
      <c r="AL238" s="36">
        <f t="shared" ref="AL238:AL239" si="1887">(AK238/12*5*$D238*$F238*$G238*$I238)+(AK238/12*7*$E238*$F238*$H238*$I238)</f>
        <v>0</v>
      </c>
      <c r="AM238" s="40">
        <v>70</v>
      </c>
      <c r="AN238" s="36">
        <f t="shared" ref="AN238:AN239" si="1888">(AM238/12*5*$D238*$F238*$G238*$J238)+(AM238/12*7*$E238*$F238*$H238*$J238)</f>
        <v>1543671.4999999998</v>
      </c>
      <c r="AO238" s="36">
        <v>230</v>
      </c>
      <c r="AP238" s="36">
        <f t="shared" ref="AP238:AP239" si="1889">(AO238/12*5*$D238*$F238*$G238*$J238)+(AO238/12*7*$E238*$F238*$H238*$J238)</f>
        <v>5072063.5</v>
      </c>
      <c r="AQ238" s="36">
        <v>104</v>
      </c>
      <c r="AR238" s="36">
        <f t="shared" ref="AR238:AR239" si="1890">(AQ238/12*5*$D238*$F238*$G238*$J238)+(AQ238/12*7*$E238*$F238*$H238*$J238)</f>
        <v>2293454.7999999998</v>
      </c>
      <c r="AS238" s="36">
        <v>0</v>
      </c>
      <c r="AT238" s="36">
        <f t="shared" ref="AT238:AT239" si="1891">(AS238/12*5*$D238*$F238*$G238*$J238)+(AS238/12*7*$E238*$F238*$H238*$J238)</f>
        <v>0</v>
      </c>
      <c r="AU238" s="36"/>
      <c r="AV238" s="36">
        <f t="shared" ref="AV238:AV239" si="1892">(AU238/12*5*$D238*$F238*$G238*$I238)+(AU238/12*7*$E238*$F238*$H238*$I238)</f>
        <v>0</v>
      </c>
      <c r="AW238" s="36"/>
      <c r="AX238" s="36">
        <f t="shared" ref="AX238:AX239" si="1893">(AW238/12*5*$D238*$F238*$G238*$I238)+(AW238/12*7*$E238*$F238*$H238*$I238)</f>
        <v>0</v>
      </c>
      <c r="AY238" s="36">
        <v>61</v>
      </c>
      <c r="AZ238" s="36">
        <f t="shared" ref="AZ238:AZ239" si="1894">(AY238/12*5*$D238*$F238*$G238*$J238)+(AY238/12*7*$E238*$F238*$H238*$J238)</f>
        <v>1345199.4499999997</v>
      </c>
      <c r="BA238" s="36">
        <v>0</v>
      </c>
      <c r="BB238" s="36">
        <f t="shared" ref="BB238:BB239" si="1895">(BA238/12*5*$D238*$F238*$G238*$I238)+(BA238/12*7*$E238*$F238*$H238*$I238)</f>
        <v>0</v>
      </c>
      <c r="BC238" s="36">
        <v>0</v>
      </c>
      <c r="BD238" s="36">
        <f t="shared" ref="BD238:BD239" si="1896">(BC238/12*5*$D238*$F238*$G238*$I238)+(BC238/12*7*$E238*$F238*$H238*$I238)</f>
        <v>0</v>
      </c>
      <c r="BE238" s="36">
        <v>0</v>
      </c>
      <c r="BF238" s="36">
        <f t="shared" ref="BF238:BF239" si="1897">(BE238/12*5*$D238*$F238*$G238*$I238)+(BE238/12*7*$E238*$F238*$H238*$I238)</f>
        <v>0</v>
      </c>
      <c r="BG238" s="36">
        <v>0</v>
      </c>
      <c r="BH238" s="36">
        <f t="shared" ref="BH238:BH239" si="1898">(BG238/12*5*$D238*$F238*$G238*$J238)+(BG238/12*7*$E238*$F238*$H238*$J238)</f>
        <v>0</v>
      </c>
      <c r="BI238" s="36">
        <v>456</v>
      </c>
      <c r="BJ238" s="36">
        <f t="shared" ref="BJ238:BJ239" si="1899">(BI238/12*5*$D238*$F238*$G238*$I238)+(BI238/12*7*$E238*$F238*$H238*$I238)</f>
        <v>8379930.9999999991</v>
      </c>
      <c r="BK238" s="36">
        <v>225</v>
      </c>
      <c r="BL238" s="36">
        <f t="shared" ref="BL238:BL239" si="1900">(BK238/12*5*$D238*$F238*$G238*$I238)+(BK238/12*7*$E238*$F238*$H238*$I238)</f>
        <v>4134834.375</v>
      </c>
      <c r="BM238" s="46">
        <v>300</v>
      </c>
      <c r="BN238" s="36">
        <f t="shared" ref="BN238:BN239" si="1901">(BM238/12*5*$D238*$F238*$G238*$J238)+(BM238/12*7*$E238*$F238*$H238*$J238)</f>
        <v>6615735</v>
      </c>
      <c r="BO238" s="36">
        <v>0</v>
      </c>
      <c r="BP238" s="36">
        <f t="shared" ref="BP238:BP239" si="1902">(BO238/12*5*$D238*$F238*$G238*$J238)+(BO238/12*7*$E238*$F238*$H238*$J238)</f>
        <v>0</v>
      </c>
      <c r="BQ238" s="36">
        <v>0</v>
      </c>
      <c r="BR238" s="36">
        <f t="shared" ref="BR238:BR239" si="1903">(BQ238/12*5*$D238*$F238*$G238*$I238)+(BQ238/12*7*$E238*$F238*$H238*$I238)</f>
        <v>0</v>
      </c>
      <c r="BS238" s="36">
        <v>51</v>
      </c>
      <c r="BT238" s="36">
        <f t="shared" ref="BT238:BT239" si="1904">(BS238/12*5*$D238*$F238*$G238*$I238)+(BS238/12*7*$E238*$F238*$H238*$I238)</f>
        <v>937229.125</v>
      </c>
      <c r="BU238" s="36">
        <v>17</v>
      </c>
      <c r="BV238" s="36">
        <f t="shared" ref="BV238:BV239" si="1905">(BU238/12*5*$D238*$F238*$G238*$J238)+(BU238/12*7*$E238*$F238*$H238*$J238)</f>
        <v>374891.64999999997</v>
      </c>
      <c r="BW238" s="36"/>
      <c r="BX238" s="36">
        <f t="shared" ref="BX238:BX239" si="1906">(BW238/12*5*$D238*$F238*$G238*$J238)+(BW238/12*7*$E238*$F238*$H238*$J238)</f>
        <v>0</v>
      </c>
      <c r="BY238" s="36">
        <v>0</v>
      </c>
      <c r="BZ238" s="36">
        <f t="shared" ref="BZ238:BZ239" si="1907">(BY238/12*5*$D238*$F238*$G238*$I238)+(BY238/12*7*$E238*$F238*$H238*$I238)</f>
        <v>0</v>
      </c>
      <c r="CA238" s="36">
        <v>30</v>
      </c>
      <c r="CB238" s="36">
        <f t="shared" ref="CB238:CB239" si="1908">(CA238/12*5*$D238*$F238*$G238*$J238)+(CA238/12*7*$E238*$F238*$H238*$J238)</f>
        <v>661573.5</v>
      </c>
      <c r="CC238" s="36">
        <v>0</v>
      </c>
      <c r="CD238" s="36">
        <f t="shared" ref="CD238:CD239" si="1909">(CC238/12*5*$D238*$F238*$G238*$I238)+(CC238/12*7*$E238*$F238*$H238*$I238)</f>
        <v>0</v>
      </c>
      <c r="CE238" s="36">
        <v>15</v>
      </c>
      <c r="CF238" s="36">
        <f t="shared" ref="CF238:CF239" si="1910">(CE238/12*5*$D238*$F238*$G238*$I238)+(CE238/12*7*$E238*$F238*$H238*$I238)</f>
        <v>275655.625</v>
      </c>
      <c r="CG238" s="36">
        <v>30</v>
      </c>
      <c r="CH238" s="36">
        <f t="shared" ref="CH238:CH239" si="1911">(CG238/12*5*$D238*$F238*$G238*$I238)+(CG238/12*7*$E238*$F238*$H238*$I238)</f>
        <v>551311.25</v>
      </c>
      <c r="CI238" s="36">
        <v>20</v>
      </c>
      <c r="CJ238" s="36">
        <f t="shared" ref="CJ238:CJ239" si="1912">(CI238/12*5*$D238*$F238*$G238*$I238)+(CI238/12*7*$E238*$F238*$H238*$I238)</f>
        <v>367540.83333333331</v>
      </c>
      <c r="CK238" s="36">
        <v>242</v>
      </c>
      <c r="CL238" s="36">
        <f t="shared" ref="CL238:CN239" si="1913">(CK238/12*5*$D238*$F238*$G238*$J238)+(CK238/12*7*$E238*$F238*$H238*$J238)</f>
        <v>5336692.8999999994</v>
      </c>
      <c r="CM238" s="36">
        <v>120</v>
      </c>
      <c r="CN238" s="36">
        <f t="shared" si="1913"/>
        <v>2646294</v>
      </c>
      <c r="CO238" s="41">
        <v>50</v>
      </c>
      <c r="CP238" s="36">
        <f t="shared" ref="CP238:CP239" si="1914">(CO238/12*5*$D238*$F238*$G238*$I238)+(CO238/12*7*$E238*$F238*$H238*$I238)</f>
        <v>918852.08333333326</v>
      </c>
      <c r="CQ238" s="36">
        <v>87</v>
      </c>
      <c r="CR238" s="36">
        <f t="shared" ref="CR238:CR239" si="1915">(CQ238/12*5*$D238*$F238*$G238*$J238)+(CQ238/12*7*$E238*$F238*$H238*$J238)</f>
        <v>1918563.15</v>
      </c>
      <c r="CS238" s="36">
        <v>120</v>
      </c>
      <c r="CT238" s="36">
        <f t="shared" ref="CT238:CT239" si="1916">(CS238/12*5*$D238*$F238*$G238*$J238)+(CS238/12*7*$E238*$F238*$H238*$J238)</f>
        <v>2646294</v>
      </c>
      <c r="CU238" s="36">
        <v>115</v>
      </c>
      <c r="CV238" s="36">
        <f t="shared" ref="CV238:CV239" si="1917">(CU238/12*5*$D238*$F238*$G238*$J238)+(CU238/12*7*$E238*$F238*$H238*$J238)</f>
        <v>2536031.75</v>
      </c>
      <c r="CW238" s="36">
        <v>55</v>
      </c>
      <c r="CX238" s="36">
        <f t="shared" ref="CX238:CX239" si="1918">(CW238/12*5*$D238*$F238*$G238*$J238)+(CW238/12*7*$E238*$F238*$H238*$J238)</f>
        <v>1212884.7499999998</v>
      </c>
      <c r="CY238" s="36">
        <v>170</v>
      </c>
      <c r="CZ238" s="36">
        <f t="shared" ref="CZ238:CZ239" si="1919">(CY238/12*5*$D238*$F238*$G238*$J238)+(CY238/12*7*$E238*$F238*$H238*$J238)</f>
        <v>3748916.4999999995</v>
      </c>
      <c r="DA238" s="36">
        <v>173</v>
      </c>
      <c r="DB238" s="36">
        <f t="shared" ref="DB238:DB239" si="1920">(DA238/12*5*$D238*$F238*$G238*$I238)+(DA238/12*7*$E238*$F238*$H238*$I238)</f>
        <v>3179228.208333333</v>
      </c>
      <c r="DC238" s="36">
        <v>50</v>
      </c>
      <c r="DD238" s="36">
        <f t="shared" ref="DD238:DD239" si="1921">(DC238/12*5*$D238*$F238*$G238*$I238)+(DC238/12*7*$E238*$F238*$H238*$I238)</f>
        <v>918852.08333333326</v>
      </c>
      <c r="DE238" s="36"/>
      <c r="DF238" s="36">
        <f t="shared" ref="DF238:DF239" si="1922">(DE238/12*5*$D238*$F238*$G238*$J238)+(DE238/12*7*$E238*$F238*$H238*$J238)</f>
        <v>0</v>
      </c>
      <c r="DG238" s="36">
        <v>164</v>
      </c>
      <c r="DH238" s="36">
        <f t="shared" ref="DH238:DH239" si="1923">(DG238/12*5*$D238*$F238*$G238*$J238)+(DG238/12*7*$E238*$F238*$H238*$J238)</f>
        <v>3616601.8</v>
      </c>
      <c r="DI238" s="36">
        <v>57</v>
      </c>
      <c r="DJ238" s="36">
        <f t="shared" ref="DJ238:DJ239" si="1924">(DI238/12*5*$D238*$F238*$G238*$K238)+(DI238/12*7*$E238*$F238*$H238*$K238)</f>
        <v>1668504.1187499999</v>
      </c>
      <c r="DK238" s="36">
        <v>40</v>
      </c>
      <c r="DL238" s="36">
        <f t="shared" ref="DL238:DL239" si="1925">(DK238/12*5*$D238*$F238*$G238*$L238)+(DK238/12*7*$E238*$F238*$H238*$L238)</f>
        <v>1349399.9166666665</v>
      </c>
      <c r="DM238" s="36"/>
      <c r="DN238" s="36">
        <f t="shared" ref="DN238:DN239" si="1926">(DM238*$D238*$F238*$G238*$J238)</f>
        <v>0</v>
      </c>
      <c r="DO238" s="36">
        <f t="shared" si="1778"/>
        <v>3593</v>
      </c>
      <c r="DP238" s="36">
        <f t="shared" si="1778"/>
        <v>74192186.410416678</v>
      </c>
      <c r="DQ238" s="47">
        <f t="shared" si="1597"/>
        <v>3593</v>
      </c>
      <c r="DR238" s="80">
        <f t="shared" si="1543"/>
        <v>1</v>
      </c>
    </row>
    <row r="239" spans="1:122" ht="45" customHeight="1" x14ac:dyDescent="0.25">
      <c r="A239" s="43">
        <v>1</v>
      </c>
      <c r="B239" s="44">
        <v>200</v>
      </c>
      <c r="C239" s="31" t="s">
        <v>364</v>
      </c>
      <c r="D239" s="32">
        <f t="shared" si="1544"/>
        <v>19063</v>
      </c>
      <c r="E239" s="33">
        <v>18530</v>
      </c>
      <c r="F239" s="45">
        <v>0.78</v>
      </c>
      <c r="G239" s="35">
        <v>1</v>
      </c>
      <c r="H239" s="35">
        <v>1</v>
      </c>
      <c r="I239" s="32">
        <v>1.4</v>
      </c>
      <c r="J239" s="32">
        <v>1.68</v>
      </c>
      <c r="K239" s="32">
        <v>2.23</v>
      </c>
      <c r="L239" s="32">
        <v>2.57</v>
      </c>
      <c r="M239" s="36">
        <v>380</v>
      </c>
      <c r="N239" s="36">
        <f t="shared" si="1876"/>
        <v>7781364.5</v>
      </c>
      <c r="O239" s="36">
        <v>15</v>
      </c>
      <c r="P239" s="36">
        <f t="shared" si="1876"/>
        <v>307159.125</v>
      </c>
      <c r="Q239" s="36">
        <v>0</v>
      </c>
      <c r="R239" s="36">
        <f t="shared" si="1877"/>
        <v>0</v>
      </c>
      <c r="S239" s="36"/>
      <c r="T239" s="36">
        <f t="shared" si="1878"/>
        <v>0</v>
      </c>
      <c r="U239" s="36">
        <v>0</v>
      </c>
      <c r="V239" s="36">
        <f t="shared" si="1879"/>
        <v>0</v>
      </c>
      <c r="W239" s="36">
        <v>100</v>
      </c>
      <c r="X239" s="36">
        <f t="shared" si="1880"/>
        <v>2047727.5</v>
      </c>
      <c r="Y239" s="36">
        <v>90</v>
      </c>
      <c r="Z239" s="36">
        <f t="shared" si="1881"/>
        <v>1842954.75</v>
      </c>
      <c r="AA239" s="36">
        <v>0</v>
      </c>
      <c r="AB239" s="36">
        <f t="shared" si="1882"/>
        <v>0</v>
      </c>
      <c r="AC239" s="36">
        <v>0</v>
      </c>
      <c r="AD239" s="36">
        <f t="shared" si="1883"/>
        <v>0</v>
      </c>
      <c r="AE239" s="36">
        <v>0</v>
      </c>
      <c r="AF239" s="36">
        <f t="shared" si="1884"/>
        <v>0</v>
      </c>
      <c r="AG239" s="36">
        <v>18</v>
      </c>
      <c r="AH239" s="36">
        <f t="shared" si="1885"/>
        <v>368590.95</v>
      </c>
      <c r="AI239" s="36"/>
      <c r="AJ239" s="36">
        <f t="shared" si="1886"/>
        <v>0</v>
      </c>
      <c r="AK239" s="39">
        <v>0</v>
      </c>
      <c r="AL239" s="36">
        <f t="shared" si="1887"/>
        <v>0</v>
      </c>
      <c r="AM239" s="40">
        <v>188</v>
      </c>
      <c r="AN239" s="36">
        <f t="shared" si="1888"/>
        <v>4619673.24</v>
      </c>
      <c r="AO239" s="36">
        <v>38</v>
      </c>
      <c r="AP239" s="36">
        <f t="shared" si="1889"/>
        <v>933763.74</v>
      </c>
      <c r="AQ239" s="36">
        <v>138</v>
      </c>
      <c r="AR239" s="36">
        <f t="shared" si="1890"/>
        <v>3391036.74</v>
      </c>
      <c r="AS239" s="36">
        <v>0</v>
      </c>
      <c r="AT239" s="36">
        <f t="shared" si="1891"/>
        <v>0</v>
      </c>
      <c r="AU239" s="36"/>
      <c r="AV239" s="36">
        <f t="shared" si="1892"/>
        <v>0</v>
      </c>
      <c r="AW239" s="36"/>
      <c r="AX239" s="36">
        <f t="shared" si="1893"/>
        <v>0</v>
      </c>
      <c r="AY239" s="36">
        <v>40</v>
      </c>
      <c r="AZ239" s="36">
        <f t="shared" si="1894"/>
        <v>982909.20000000007</v>
      </c>
      <c r="BA239" s="36">
        <v>0</v>
      </c>
      <c r="BB239" s="36">
        <f t="shared" si="1895"/>
        <v>0</v>
      </c>
      <c r="BC239" s="36">
        <v>0</v>
      </c>
      <c r="BD239" s="36">
        <f t="shared" si="1896"/>
        <v>0</v>
      </c>
      <c r="BE239" s="36">
        <v>0</v>
      </c>
      <c r="BF239" s="36">
        <f t="shared" si="1897"/>
        <v>0</v>
      </c>
      <c r="BG239" s="36">
        <v>0</v>
      </c>
      <c r="BH239" s="36">
        <f t="shared" si="1898"/>
        <v>0</v>
      </c>
      <c r="BI239" s="36">
        <v>502</v>
      </c>
      <c r="BJ239" s="36">
        <f t="shared" si="1899"/>
        <v>10279592.050000001</v>
      </c>
      <c r="BK239" s="36">
        <v>500</v>
      </c>
      <c r="BL239" s="36">
        <f t="shared" si="1900"/>
        <v>10238637.5</v>
      </c>
      <c r="BM239" s="46">
        <v>33</v>
      </c>
      <c r="BN239" s="36">
        <f t="shared" si="1901"/>
        <v>810900.09000000008</v>
      </c>
      <c r="BO239" s="36">
        <v>0</v>
      </c>
      <c r="BP239" s="36">
        <f t="shared" si="1902"/>
        <v>0</v>
      </c>
      <c r="BQ239" s="36">
        <v>0</v>
      </c>
      <c r="BR239" s="36">
        <f t="shared" si="1903"/>
        <v>0</v>
      </c>
      <c r="BS239" s="36">
        <v>50</v>
      </c>
      <c r="BT239" s="36">
        <f t="shared" si="1904"/>
        <v>1023863.75</v>
      </c>
      <c r="BU239" s="36">
        <v>5</v>
      </c>
      <c r="BV239" s="36">
        <f t="shared" si="1905"/>
        <v>122863.65000000001</v>
      </c>
      <c r="BW239" s="36"/>
      <c r="BX239" s="36">
        <f t="shared" si="1906"/>
        <v>0</v>
      </c>
      <c r="BY239" s="36">
        <v>0</v>
      </c>
      <c r="BZ239" s="36">
        <f t="shared" si="1907"/>
        <v>0</v>
      </c>
      <c r="CA239" s="36">
        <v>30</v>
      </c>
      <c r="CB239" s="36">
        <f t="shared" si="1908"/>
        <v>737181.89999999991</v>
      </c>
      <c r="CC239" s="36">
        <v>0</v>
      </c>
      <c r="CD239" s="36">
        <f t="shared" si="1909"/>
        <v>0</v>
      </c>
      <c r="CE239" s="36">
        <v>70</v>
      </c>
      <c r="CF239" s="36">
        <f t="shared" si="1910"/>
        <v>1433409.25</v>
      </c>
      <c r="CG239" s="36">
        <v>522</v>
      </c>
      <c r="CH239" s="36">
        <f t="shared" si="1911"/>
        <v>10689137.549999999</v>
      </c>
      <c r="CI239" s="36">
        <v>120</v>
      </c>
      <c r="CJ239" s="36">
        <f t="shared" si="1912"/>
        <v>2457273</v>
      </c>
      <c r="CK239" s="36">
        <v>132</v>
      </c>
      <c r="CL239" s="36">
        <f t="shared" si="1913"/>
        <v>3243600.3600000003</v>
      </c>
      <c r="CM239" s="36">
        <v>196</v>
      </c>
      <c r="CN239" s="36">
        <f t="shared" si="1913"/>
        <v>4816255.0799999991</v>
      </c>
      <c r="CO239" s="41">
        <v>120</v>
      </c>
      <c r="CP239" s="36">
        <f t="shared" si="1914"/>
        <v>2457273</v>
      </c>
      <c r="CQ239" s="36">
        <v>110</v>
      </c>
      <c r="CR239" s="36">
        <f t="shared" si="1915"/>
        <v>2703000.3</v>
      </c>
      <c r="CS239" s="36">
        <v>250</v>
      </c>
      <c r="CT239" s="36">
        <f t="shared" si="1916"/>
        <v>6143182.5</v>
      </c>
      <c r="CU239" s="36">
        <v>180</v>
      </c>
      <c r="CV239" s="36">
        <f t="shared" si="1917"/>
        <v>4423091.3999999994</v>
      </c>
      <c r="CW239" s="36">
        <v>57</v>
      </c>
      <c r="CX239" s="36">
        <f t="shared" si="1918"/>
        <v>1400645.6099999999</v>
      </c>
      <c r="CY239" s="36">
        <v>203</v>
      </c>
      <c r="CZ239" s="36">
        <f t="shared" si="1919"/>
        <v>4988264.1900000004</v>
      </c>
      <c r="DA239" s="36">
        <v>260</v>
      </c>
      <c r="DB239" s="36">
        <f t="shared" si="1920"/>
        <v>5324091.5</v>
      </c>
      <c r="DC239" s="36">
        <v>45</v>
      </c>
      <c r="DD239" s="36">
        <f t="shared" si="1921"/>
        <v>921477.375</v>
      </c>
      <c r="DE239" s="36">
        <v>4</v>
      </c>
      <c r="DF239" s="36">
        <f t="shared" si="1922"/>
        <v>98290.919999999984</v>
      </c>
      <c r="DG239" s="36">
        <v>116</v>
      </c>
      <c r="DH239" s="36">
        <f t="shared" si="1923"/>
        <v>2850436.6799999997</v>
      </c>
      <c r="DI239" s="36">
        <v>20</v>
      </c>
      <c r="DJ239" s="36">
        <f t="shared" si="1924"/>
        <v>652347.47500000009</v>
      </c>
      <c r="DK239" s="36">
        <v>70</v>
      </c>
      <c r="DL239" s="36">
        <f t="shared" si="1925"/>
        <v>2631329.8374999999</v>
      </c>
      <c r="DM239" s="36"/>
      <c r="DN239" s="36">
        <f t="shared" si="1926"/>
        <v>0</v>
      </c>
      <c r="DO239" s="36">
        <f t="shared" si="1778"/>
        <v>4602</v>
      </c>
      <c r="DP239" s="36">
        <f t="shared" si="1778"/>
        <v>102721324.71250001</v>
      </c>
      <c r="DQ239" s="47">
        <f t="shared" si="1597"/>
        <v>4602</v>
      </c>
      <c r="DR239" s="80">
        <f t="shared" si="1543"/>
        <v>1</v>
      </c>
    </row>
    <row r="240" spans="1:122" ht="45" x14ac:dyDescent="0.25">
      <c r="A240" s="43">
        <v>1</v>
      </c>
      <c r="B240" s="44">
        <v>201</v>
      </c>
      <c r="C240" s="31" t="s">
        <v>365</v>
      </c>
      <c r="D240" s="32">
        <f t="shared" si="1544"/>
        <v>19063</v>
      </c>
      <c r="E240" s="33">
        <v>18530</v>
      </c>
      <c r="F240" s="45">
        <v>2.38</v>
      </c>
      <c r="G240" s="35">
        <v>1</v>
      </c>
      <c r="H240" s="73">
        <v>0.95</v>
      </c>
      <c r="I240" s="32">
        <v>1.4</v>
      </c>
      <c r="J240" s="32">
        <v>1.68</v>
      </c>
      <c r="K240" s="32">
        <v>2.23</v>
      </c>
      <c r="L240" s="32">
        <v>2.57</v>
      </c>
      <c r="M240" s="36">
        <v>140</v>
      </c>
      <c r="N240" s="36">
        <f>(M240/12*5*$D240*$F240*$G240*$I240*N$11)+(M240/12*7*$E240*$F240*$H240*$I240)</f>
        <v>8532410.9476666655</v>
      </c>
      <c r="O240" s="36">
        <v>17</v>
      </c>
      <c r="P240" s="36">
        <f>(O240/12*5*$D240*$F240*$G240*$I240*P$11)+(O240/12*7*$E240*$F240*$H240*$I240)</f>
        <v>1036078.4722166667</v>
      </c>
      <c r="Q240" s="36"/>
      <c r="R240" s="36">
        <f>(Q240/12*5*$D240*$F240*$G240*$I240*R$11)+(Q240/12*7*$E240*$F240*$H240*$I240)</f>
        <v>0</v>
      </c>
      <c r="S240" s="36"/>
      <c r="T240" s="36">
        <f>(S240/12*5*$D240*$F240*$G240*$I240*T$11)+(S240/12*7*$E240*$F240*$H240*$I240)</f>
        <v>0</v>
      </c>
      <c r="U240" s="36"/>
      <c r="V240" s="36">
        <f>(U240/12*5*$D240*$F240*$G240*$I240*V$11)+(U240/12*7*$E240*$F240*$H240*$I240)</f>
        <v>0</v>
      </c>
      <c r="W240" s="36">
        <v>30</v>
      </c>
      <c r="X240" s="36">
        <f>(W240/12*5*$D240*$F240*$G240*$I240*X$11)+(W240/12*7*$E240*$F240*$H240*$I240)</f>
        <v>1828373.7744999998</v>
      </c>
      <c r="Y240" s="36">
        <v>478</v>
      </c>
      <c r="Z240" s="36">
        <f>(Y240/12*5*$D240*$F240*$G240*$I240*Z$11)+(Y240/12*7*$E240*$F240*$H240*$I240)</f>
        <v>29132088.80703333</v>
      </c>
      <c r="AA240" s="36"/>
      <c r="AB240" s="36">
        <f>(AA240/12*5*$D240*$F240*$G240*$I240*AB$11)+(AA240/12*7*$E240*$F240*$H240*$I240)</f>
        <v>0</v>
      </c>
      <c r="AC240" s="36">
        <v>0</v>
      </c>
      <c r="AD240" s="36">
        <f>(AC240/12*5*$D240*$F240*$G240*$I240*AD$11)+(AC240/12*7*$E240*$F240*$H240*$I240)</f>
        <v>0</v>
      </c>
      <c r="AE240" s="36">
        <v>0</v>
      </c>
      <c r="AF240" s="36">
        <f>(AE240/12*5*$D240*$F240*$G240*$I240*AF$11)+(AE240/12*7*$E240*$F240*$H240*$I240)</f>
        <v>0</v>
      </c>
      <c r="AG240" s="36"/>
      <c r="AH240" s="36">
        <f>(AG240/12*5*$D240*$F240*$G240*$I240*AH$11)+(AG240/12*7*$E240*$F240*$H240*$I240)</f>
        <v>0</v>
      </c>
      <c r="AI240" s="36"/>
      <c r="AJ240" s="36">
        <f>(AI240/12*5*$D240*$F240*$G240*$I240*AJ$11)+(AI240/12*7*$E240*$F240*$H240*$I240)</f>
        <v>0</v>
      </c>
      <c r="AK240" s="39">
        <v>0</v>
      </c>
      <c r="AL240" s="36">
        <f>(AK240/12*5*$D240*$F240*$G240*$I240*AL$11)+(AK240/12*7*$E240*$F240*$H240*$I240)</f>
        <v>0</v>
      </c>
      <c r="AM240" s="40">
        <v>18</v>
      </c>
      <c r="AN240" s="36">
        <f>(AM240/12*5*$D240*$F240*$G240*$J240*AN$11)+(AM240/12*7*$E240*$F240*$H240*$J240)</f>
        <v>1319859.0851039998</v>
      </c>
      <c r="AO240" s="36"/>
      <c r="AP240" s="36">
        <f>(AO240/12*5*$D240*$F240*$G240*$J240*AP$11)+(AO240/12*7*$E240*$F240*$H240*$J240)</f>
        <v>0</v>
      </c>
      <c r="AQ240" s="36">
        <v>1</v>
      </c>
      <c r="AR240" s="36">
        <f>(AQ240/12*5*$D240*$F240*$G240*$J240*AR$11)+(AQ240/12*7*$E240*$F240*$H240*$J240)</f>
        <v>73325.504727999985</v>
      </c>
      <c r="AS240" s="36"/>
      <c r="AT240" s="36">
        <f>(AS240/12*5*$D240*$F240*$G240*$J240*AT$11)+(AS240/12*7*$E240*$F240*$H240*$J240)</f>
        <v>0</v>
      </c>
      <c r="AU240" s="36"/>
      <c r="AV240" s="36">
        <f>(AU240/12*5*$D240*$F240*$G240*$I240*AV$11)+(AU240/12*7*$E240*$F240*$H240*$I240)</f>
        <v>0</v>
      </c>
      <c r="AW240" s="36"/>
      <c r="AX240" s="36">
        <f>(AW240/12*5*$D240*$F240*$G240*$I240*AX$11)+(AW240/12*7*$E240*$F240*$H240*$I240)</f>
        <v>0</v>
      </c>
      <c r="AY240" s="36"/>
      <c r="AZ240" s="36">
        <f>(AY240/12*5*$D240*$F240*$G240*$J240*AZ$11)+(AY240/12*7*$E240*$F240*$H240*$J240)</f>
        <v>0</v>
      </c>
      <c r="BA240" s="36"/>
      <c r="BB240" s="36">
        <f>(BA240/12*5*$D240*$F240*$G240*$I240*BB$11)+(BA240/12*7*$E240*$F240*$H240*$I240)</f>
        <v>0</v>
      </c>
      <c r="BC240" s="36"/>
      <c r="BD240" s="36">
        <f>(BC240/12*5*$D240*$F240*$G240*$I240*BD$11)+(BC240/12*7*$E240*$F240*$H240*$I240)</f>
        <v>0</v>
      </c>
      <c r="BE240" s="36"/>
      <c r="BF240" s="36">
        <f>(BE240/12*5*$D240*$F240*$G240*$I240*BF$11)+(BE240/12*7*$E240*$F240*$H240*$I240)</f>
        <v>0</v>
      </c>
      <c r="BG240" s="36"/>
      <c r="BH240" s="36">
        <f>(BG240/12*5*$D240*$F240*$G240*$J240*BH$11)+(BG240/12*7*$E240*$F240*$H240*$J240)</f>
        <v>0</v>
      </c>
      <c r="BI240" s="36">
        <v>0</v>
      </c>
      <c r="BJ240" s="36">
        <f>(BI240/12*5*$D240*$F240*$G240*$I240*BJ$11)+(BI240/12*7*$E240*$F240*$H240*$I240)</f>
        <v>0</v>
      </c>
      <c r="BK240" s="36"/>
      <c r="BL240" s="36">
        <f>(BK240/12*5*$D240*$F240*$G240*$I240*BL$11)+(BK240/12*7*$E240*$F240*$H240*$I240)</f>
        <v>0</v>
      </c>
      <c r="BM240" s="46"/>
      <c r="BN240" s="36">
        <f>(BM240/12*5*$D240*$F240*$G240*$J240*BN$11)+(BM240/12*7*$E240*$F240*$H240*$J240)</f>
        <v>0</v>
      </c>
      <c r="BO240" s="36">
        <v>0</v>
      </c>
      <c r="BP240" s="36">
        <f>(BO240/12*5*$D240*$F240*$G240*$J240*BP$11)+(BO240/12*7*$E240*$F240*$H240*$J240)</f>
        <v>0</v>
      </c>
      <c r="BQ240" s="36"/>
      <c r="BR240" s="36">
        <f>(BQ240/12*5*$D240*$F240*$G240*$I240*BR$11)+(BQ240/12*7*$E240*$F240*$H240*$I240)</f>
        <v>0</v>
      </c>
      <c r="BS240" s="36"/>
      <c r="BT240" s="36">
        <f>(BS240/12*5*$D240*$F240*$G240*$I240*BT$11)+(BS240/12*7*$E240*$F240*$H240*$I240)</f>
        <v>0</v>
      </c>
      <c r="BU240" s="36"/>
      <c r="BV240" s="36">
        <f>(BU240/12*5*$D240*$F240*$G240*$J240*BV$11)+(BU240/12*7*$E240*$F240*$H240*$J240)</f>
        <v>0</v>
      </c>
      <c r="BW240" s="36"/>
      <c r="BX240" s="36">
        <f>(BW240/12*5*$D240*$F240*$G240*$J240*BX$11)+(BW240/12*7*$E240*$F240*$H240*$J240)</f>
        <v>0</v>
      </c>
      <c r="BY240" s="36"/>
      <c r="BZ240" s="36">
        <f>(BY240/12*5*$D240*$F240*$G240*$I240*BZ$11)+(BY240/12*7*$E240*$F240*$H240*$I240)</f>
        <v>0</v>
      </c>
      <c r="CA240" s="36"/>
      <c r="CB240" s="36">
        <f>(CA240/12*5*$D240*$F240*$G240*$J240*CB$11)+(CA240/12*7*$E240*$F240*$H240*$J240)</f>
        <v>0</v>
      </c>
      <c r="CC240" s="36"/>
      <c r="CD240" s="36">
        <f>(CC240/12*5*$D240*$F240*$G240*$I240*CD$11)+(CC240/12*7*$E240*$F240*$H240*$I240)</f>
        <v>0</v>
      </c>
      <c r="CE240" s="36"/>
      <c r="CF240" s="36">
        <f>(CE240/12*5*$D240*$F240*$G240*$I240*CF$11)+(CE240/12*7*$E240*$F240*$H240*$I240)</f>
        <v>0</v>
      </c>
      <c r="CG240" s="36"/>
      <c r="CH240" s="36">
        <f>(CG240/12*5*$D240*$F240*$G240*$I240*CH$11)+(CG240/12*7*$E240*$F240*$H240*$I240)</f>
        <v>0</v>
      </c>
      <c r="CI240" s="36">
        <v>10</v>
      </c>
      <c r="CJ240" s="36">
        <f>(CI240/12*5*$D240*$F240*$G240*$I240*CJ$11)+(CI240/12*7*$E240*$F240*$H240*$I240)</f>
        <v>605488.05508333317</v>
      </c>
      <c r="CK240" s="36"/>
      <c r="CL240" s="36">
        <f>(CK240/12*5*$D240*$F240*$G240*$J240*CL$11)+(CK240/12*7*$E240*$F240*$H240*$J240)</f>
        <v>0</v>
      </c>
      <c r="CM240" s="36"/>
      <c r="CN240" s="36">
        <f>(CM240/12*5*$D240*$F240*$G240*$J240*CN$11)+(CM240/12*7*$E240*$F240*$H240*$J240)</f>
        <v>0</v>
      </c>
      <c r="CO240" s="41"/>
      <c r="CP240" s="36">
        <f>(CO240/12*5*$D240*$F240*$G240*$I240*CP$11)+(CO240/12*7*$E240*$F240*$H240*$I240)</f>
        <v>0</v>
      </c>
      <c r="CQ240" s="36"/>
      <c r="CR240" s="36">
        <f>(CQ240/12*5*$D240*$F240*$G240*$J240*CR$11)+(CQ240/12*7*$E240*$F240*$H240*$J240)</f>
        <v>0</v>
      </c>
      <c r="CS240" s="36"/>
      <c r="CT240" s="36">
        <f>(CS240/12*5*$D240*$F240*$G240*$J240*CT$11)+(CS240/12*7*$E240*$F240*$H240*$J240)</f>
        <v>0</v>
      </c>
      <c r="CU240" s="36">
        <v>37</v>
      </c>
      <c r="CV240" s="36">
        <f>(CU240/12*5*$D240*$F240*$G240*$J240*CV$11)+(CU240/12*7*$E240*$F240*$H240*$J240)</f>
        <v>2834077.0638739998</v>
      </c>
      <c r="CW240" s="36">
        <v>3</v>
      </c>
      <c r="CX240" s="36">
        <f>(CW240/12*5*$D240*$F240*$G240*$J240*CX$11)+(CW240/12*7*$E240*$F240*$H240*$J240)</f>
        <v>229313.64783600002</v>
      </c>
      <c r="CY240" s="36"/>
      <c r="CZ240" s="36">
        <f>(CY240/12*5*$D240*$F240*$G240*$J240*CZ$11)+(CY240/12*7*$E240*$F240*$H240*$J240)</f>
        <v>0</v>
      </c>
      <c r="DA240" s="36"/>
      <c r="DB240" s="36">
        <f>(DA240/12*5*$D240*$F240*$G240*$I240*DB$11)+(DA240/12*7*$E240*$F240*$H240*$I240)</f>
        <v>0</v>
      </c>
      <c r="DC240" s="36"/>
      <c r="DD240" s="36">
        <f>(DC240/12*5*$D240*$F240*$G240*$I240*DD$11)+(DC240/12*7*$E240*$F240*$H240*$I240)</f>
        <v>0</v>
      </c>
      <c r="DE240" s="36"/>
      <c r="DF240" s="36">
        <f>(DE240/12*5*$D240*$F240*$G240*$J240*DF$11)+(DE240/12*7*$E240*$F240*$H240*$J240)</f>
        <v>0</v>
      </c>
      <c r="DG240" s="36"/>
      <c r="DH240" s="36">
        <f>(DG240/12*5*$D240*$F240*$G240*$J240*DH$11)+(DG240/12*7*$E240*$F240*$H240*$J240)</f>
        <v>0</v>
      </c>
      <c r="DI240" s="36"/>
      <c r="DJ240" s="36">
        <f>(DI240/12*5*$D240*$F240*$G240*$K240*DJ$11)+(DI240/12*7*$E240*$F240*$H240*$K240)</f>
        <v>0</v>
      </c>
      <c r="DK240" s="36"/>
      <c r="DL240" s="36">
        <f>(DK240/12*5*$D240*$F240*$G240*$L240*DL$11)+(DK240/12*7*$E240*$F240*$H240*$L240)</f>
        <v>0</v>
      </c>
      <c r="DM240" s="36"/>
      <c r="DN240" s="36">
        <f t="shared" si="1541"/>
        <v>0</v>
      </c>
      <c r="DO240" s="36">
        <f t="shared" si="1778"/>
        <v>734</v>
      </c>
      <c r="DP240" s="36">
        <f t="shared" si="1778"/>
        <v>45591015.358041987</v>
      </c>
      <c r="DQ240" s="47">
        <f t="shared" si="1597"/>
        <v>697</v>
      </c>
      <c r="DR240" s="80">
        <f t="shared" si="1543"/>
        <v>0.94959128065395093</v>
      </c>
    </row>
    <row r="241" spans="1:122" ht="15.75" customHeight="1" x14ac:dyDescent="0.25">
      <c r="A241" s="43"/>
      <c r="B241" s="44">
        <v>202</v>
      </c>
      <c r="C241" s="31" t="s">
        <v>366</v>
      </c>
      <c r="D241" s="32">
        <f t="shared" si="1544"/>
        <v>19063</v>
      </c>
      <c r="E241" s="33">
        <v>18530</v>
      </c>
      <c r="F241" s="45">
        <v>0.78</v>
      </c>
      <c r="G241" s="35">
        <v>1</v>
      </c>
      <c r="H241" s="35">
        <v>1</v>
      </c>
      <c r="I241" s="32">
        <v>1.4</v>
      </c>
      <c r="J241" s="32">
        <v>1.68</v>
      </c>
      <c r="K241" s="32">
        <v>2.23</v>
      </c>
      <c r="L241" s="32">
        <v>2.57</v>
      </c>
      <c r="M241" s="36">
        <v>54</v>
      </c>
      <c r="N241" s="36">
        <f t="shared" ref="N241:P252" si="1927">(M241/12*5*$D241*$F241*$G241*$I241*N$11)+(M241/12*7*$E241*$F241*$H241*$I241*N$12)</f>
        <v>1174196.1231</v>
      </c>
      <c r="O241" s="36">
        <v>195</v>
      </c>
      <c r="P241" s="36">
        <f t="shared" si="1927"/>
        <v>4240152.6667499999</v>
      </c>
      <c r="Q241" s="36">
        <v>0</v>
      </c>
      <c r="R241" s="36">
        <f t="shared" ref="R241:R242" si="1928">(Q241/12*5*$D241*$F241*$G241*$I241*R$11)+(Q241/12*7*$E241*$F241*$H241*$I241*R$12)</f>
        <v>0</v>
      </c>
      <c r="S241" s="36"/>
      <c r="T241" s="36">
        <f t="shared" ref="T241:T242" si="1929">(S241/12*5*$D241*$F241*$G241*$I241*T$11)+(S241/12*7*$E241*$F241*$H241*$I241*T$12)</f>
        <v>0</v>
      </c>
      <c r="U241" s="36">
        <v>0</v>
      </c>
      <c r="V241" s="36">
        <f t="shared" ref="V241:V242" si="1930">(U241/12*5*$D241*$F241*$G241*$I241*V$11)+(U241/12*7*$E241*$F241*$H241*$I241*V$12)</f>
        <v>0</v>
      </c>
      <c r="W241" s="36">
        <v>10</v>
      </c>
      <c r="X241" s="36">
        <f t="shared" ref="X241:X242" si="1931">(W241/12*5*$D241*$F241*$G241*$I241*X$11)+(W241/12*7*$E241*$F241*$H241*$I241*X$12)</f>
        <v>217443.72650000002</v>
      </c>
      <c r="Y241" s="36">
        <v>22</v>
      </c>
      <c r="Z241" s="36">
        <f t="shared" ref="Z241:Z242" si="1932">(Y241/12*5*$D241*$F241*$G241*$I241*Z$11)+(Y241/12*7*$E241*$F241*$H241*$I241*Z$12)</f>
        <v>556280.02429999993</v>
      </c>
      <c r="AA241" s="36">
        <v>0</v>
      </c>
      <c r="AB241" s="36">
        <f t="shared" ref="AB241:AB242" si="1933">(AA241/12*5*$D241*$F241*$G241*$I241*AB$11)+(AA241/12*7*$E241*$F241*$H241*$I241*AB$12)</f>
        <v>0</v>
      </c>
      <c r="AC241" s="36">
        <v>0</v>
      </c>
      <c r="AD241" s="36">
        <f t="shared" ref="AD241:AD242" si="1934">(AC241/12*5*$D241*$F241*$G241*$I241*AD$11)+(AC241/12*7*$E241*$F241*$H241*$I241*AD$12)</f>
        <v>0</v>
      </c>
      <c r="AE241" s="36">
        <v>0</v>
      </c>
      <c r="AF241" s="36">
        <f t="shared" ref="AF241:AF242" si="1935">(AE241/12*5*$D241*$F241*$G241*$I241*AF$11)+(AE241/12*7*$E241*$F241*$H241*$I241*AF$12)</f>
        <v>0</v>
      </c>
      <c r="AG241" s="36">
        <v>1</v>
      </c>
      <c r="AH241" s="36">
        <f t="shared" ref="AH241:AH242" si="1936">(AG241/12*5*$D241*$F241*$G241*$I241*AH$11)+(AG241/12*7*$E241*$F241*$H241*$I241*AH$12)</f>
        <v>18516.284149999999</v>
      </c>
      <c r="AI241" s="36"/>
      <c r="AJ241" s="36">
        <f t="shared" ref="AJ241:AJ242" si="1937">(AI241/12*5*$D241*$F241*$G241*$I241*AJ$11)+(AI241/12*7*$E241*$F241*$H241*$I241*AJ$12)</f>
        <v>0</v>
      </c>
      <c r="AK241" s="39">
        <v>0</v>
      </c>
      <c r="AL241" s="36">
        <f t="shared" ref="AL241:AL242" si="1938">(AK241/12*5*$D241*$F241*$G241*$I241*AL$11)+(AK241/12*7*$E241*$F241*$H241*$I241*AL$12)</f>
        <v>0</v>
      </c>
      <c r="AM241" s="40">
        <v>39</v>
      </c>
      <c r="AN241" s="36">
        <f t="shared" ref="AN241:AN242" si="1939">(AM241/12*5*$D241*$F241*$G241*$J241*AN$11)+(AM241/12*7*$E241*$F241*$H241*$J241*AN$12)</f>
        <v>980298.76089600008</v>
      </c>
      <c r="AO241" s="36">
        <v>28</v>
      </c>
      <c r="AP241" s="36">
        <f t="shared" ref="AP241:AP242" si="1940">(AO241/12*5*$D241*$F241*$G241*$J241*AP$11)+(AO241/12*7*$E241*$F241*$H241*$J241*AP$12)</f>
        <v>622147.14744000009</v>
      </c>
      <c r="AQ241" s="36">
        <v>70</v>
      </c>
      <c r="AR241" s="36">
        <f t="shared" ref="AR241:AR242" si="1941">(AQ241/12*5*$D241*$F241*$G241*$J241*AR$11)+(AQ241/12*7*$E241*$F241*$H241*$J241*AR$12)</f>
        <v>1759510.5964799998</v>
      </c>
      <c r="AS241" s="36">
        <v>0</v>
      </c>
      <c r="AT241" s="36">
        <f t="shared" ref="AT241:AT242" si="1942">(AS241/12*5*$D241*$F241*$G241*$J241*AT$11)+(AS241/12*7*$E241*$F241*$H241*$J241*AT$12)</f>
        <v>0</v>
      </c>
      <c r="AU241" s="36"/>
      <c r="AV241" s="36">
        <f t="shared" ref="AV241:AV242" si="1943">(AU241/12*5*$D241*$F241*$G241*$I241*AV$11)+(AU241/12*7*$E241*$F241*$H241*$I241*AV$12)</f>
        <v>0</v>
      </c>
      <c r="AW241" s="36"/>
      <c r="AX241" s="36">
        <f t="shared" ref="AX241:AX242" si="1944">(AW241/12*5*$D241*$F241*$G241*$I241*AX$11)+(AW241/12*7*$E241*$F241*$H241*$I241*AX$12)</f>
        <v>0</v>
      </c>
      <c r="AY241" s="36"/>
      <c r="AZ241" s="36">
        <f t="shared" ref="AZ241:AZ242" si="1945">(AY241/12*5*$D241*$F241*$G241*$J241*AZ$11)+(AY241/12*7*$E241*$F241*$H241*$J241*AZ$12)</f>
        <v>0</v>
      </c>
      <c r="BA241" s="36">
        <v>0</v>
      </c>
      <c r="BB241" s="36">
        <f t="shared" ref="BB241:BB242" si="1946">(BA241/12*5*$D241*$F241*$G241*$I241*BB$11)+(BA241/12*7*$E241*$F241*$H241*$I241*BB$12)</f>
        <v>0</v>
      </c>
      <c r="BC241" s="36">
        <v>0</v>
      </c>
      <c r="BD241" s="36">
        <f t="shared" ref="BD241:BD242" si="1947">(BC241/12*5*$D241*$F241*$G241*$I241*BD$11)+(BC241/12*7*$E241*$F241*$H241*$I241*BD$12)</f>
        <v>0</v>
      </c>
      <c r="BE241" s="36">
        <v>0</v>
      </c>
      <c r="BF241" s="36">
        <f t="shared" ref="BF241:BF242" si="1948">(BE241/12*5*$D241*$F241*$G241*$I241*BF$11)+(BE241/12*7*$E241*$F241*$H241*$I241*BF$12)</f>
        <v>0</v>
      </c>
      <c r="BG241" s="36">
        <v>0</v>
      </c>
      <c r="BH241" s="36">
        <f t="shared" ref="BH241:BH242" si="1949">(BG241/12*5*$D241*$F241*$G241*$J241*BH$11)+(BG241/12*7*$E241*$F241*$H241*$J241*BH$12)</f>
        <v>0</v>
      </c>
      <c r="BI241" s="36">
        <v>46</v>
      </c>
      <c r="BJ241" s="36">
        <f t="shared" ref="BJ241:BJ242" si="1950">(BI241/12*5*$D241*$F241*$G241*$I241*BJ$11)+(BI241/12*7*$E241*$F241*$H241*$I241*BJ$12)</f>
        <v>1007023.94793</v>
      </c>
      <c r="BK241" s="36">
        <v>3</v>
      </c>
      <c r="BL241" s="36">
        <f t="shared" ref="BL241:BL242" si="1951">(BK241/12*5*$D241*$F241*$G241*$I241*BL$11)+(BK241/12*7*$E241*$F241*$H241*$I241*BL$12)</f>
        <v>62839.66416</v>
      </c>
      <c r="BM241" s="46">
        <v>130</v>
      </c>
      <c r="BN241" s="36">
        <f t="shared" ref="BN241:BN242" si="1952">(BM241/12*5*$D241*$F241*$G241*$J241*BN$11)+(BM241/12*7*$E241*$F241*$H241*$J241*BN$12)</f>
        <v>2906953.9590000003</v>
      </c>
      <c r="BO241" s="36">
        <v>3</v>
      </c>
      <c r="BP241" s="36">
        <f t="shared" ref="BP241:BP242" si="1953">(BO241/12*5*$D241*$F241*$G241*$J241*BP$11)+(BO241/12*7*$E241*$F241*$H241*$J241*BP$12)</f>
        <v>83301.554699999979</v>
      </c>
      <c r="BQ241" s="36"/>
      <c r="BR241" s="36">
        <f t="shared" ref="BR241:BR242" si="1954">(BQ241/12*5*$D241*$F241*$G241*$I241*BR$11)+(BQ241/12*7*$E241*$F241*$H241*$I241*BR$12)</f>
        <v>0</v>
      </c>
      <c r="BS241" s="36"/>
      <c r="BT241" s="36">
        <f t="shared" ref="BT241:BT242" si="1955">(BS241/12*5*$D241*$F241*$G241*$I241*BT$11)+(BS241/12*7*$E241*$F241*$H241*$I241*BT$12)</f>
        <v>0</v>
      </c>
      <c r="BU241" s="36"/>
      <c r="BV241" s="36">
        <f t="shared" ref="BV241:BV242" si="1956">(BU241/12*5*$D241*$F241*$G241*$J241*BV$11)+(BU241/12*7*$E241*$F241*$H241*$J241*BV$12)</f>
        <v>0</v>
      </c>
      <c r="BW241" s="36"/>
      <c r="BX241" s="36">
        <f t="shared" ref="BX241:BX242" si="1957">(BW241/12*5*$D241*$F241*$G241*$J241*BX$11)+(BW241/12*7*$E241*$F241*$H241*$J241*BX$12)</f>
        <v>0</v>
      </c>
      <c r="BY241" s="36">
        <v>0</v>
      </c>
      <c r="BZ241" s="36">
        <f t="shared" ref="BZ241:BZ242" si="1958">(BY241/12*5*$D241*$F241*$G241*$I241*BZ$11)+(BY241/12*7*$E241*$F241*$H241*$I241*BZ$12)</f>
        <v>0</v>
      </c>
      <c r="CA241" s="36">
        <v>2</v>
      </c>
      <c r="CB241" s="36">
        <f t="shared" ref="CB241:CB242" si="1959">(CA241/12*5*$D241*$F241*$G241*$J241*CB$11)+(CA241/12*7*$E241*$F241*$H241*$J241*CB$12)</f>
        <v>44722.368599999994</v>
      </c>
      <c r="CC241" s="36">
        <v>0</v>
      </c>
      <c r="CD241" s="36">
        <f t="shared" ref="CD241:CD242" si="1960">(CC241/12*5*$D241*$F241*$G241*$I241*CD$11)+(CC241/12*7*$E241*$F241*$H241*$I241*CD$12)</f>
        <v>0</v>
      </c>
      <c r="CE241" s="36"/>
      <c r="CF241" s="36">
        <f t="shared" ref="CF241:CF242" si="1961">(CE241/12*5*$D241*$F241*$G241*$I241*CF$11)+(CE241/12*7*$E241*$F241*$H241*$I241*CF$12)</f>
        <v>0</v>
      </c>
      <c r="CG241" s="36"/>
      <c r="CH241" s="36">
        <f t="shared" ref="CH241:CH242" si="1962">(CG241/12*5*$D241*$F241*$G241*$I241*CH$11)+(CG241/12*7*$E241*$F241*$H241*$I241*CH$12)</f>
        <v>0</v>
      </c>
      <c r="CI241" s="36">
        <v>10</v>
      </c>
      <c r="CJ241" s="36">
        <f t="shared" ref="CJ241:CJ242" si="1963">(CI241/12*5*$D241*$F241*$G241*$I241*CJ$11)+(CI241/12*7*$E241*$F241*$H241*$I241*CJ$12)</f>
        <v>203748.88624999998</v>
      </c>
      <c r="CK241" s="36">
        <v>76</v>
      </c>
      <c r="CL241" s="36">
        <f t="shared" ref="CL241:CN242" si="1964">(CK241/12*5*$D241*$F241*$G241*$J241*CL$11)+(CK241/12*7*$E241*$F241*$H241*$J241*CL$12)</f>
        <v>1893713.9872560003</v>
      </c>
      <c r="CM241" s="36">
        <v>29</v>
      </c>
      <c r="CN241" s="36">
        <f t="shared" si="1964"/>
        <v>830681.67709799996</v>
      </c>
      <c r="CO241" s="41">
        <v>4</v>
      </c>
      <c r="CP241" s="36">
        <f t="shared" ref="CP241:CP242" si="1965">(CO241/12*5*$D241*$F241*$G241*$I241*CP$11)+(CO241/12*7*$E241*$F241*$H241*$I241*CP$12)</f>
        <v>92557.282999999981</v>
      </c>
      <c r="CQ241" s="36">
        <v>9</v>
      </c>
      <c r="CR241" s="36">
        <f t="shared" ref="CR241:CR242" si="1966">(CQ241/12*5*$D241*$F241*$G241*$J241*CR$11)+(CQ241/12*7*$E241*$F241*$H241*$J241*CR$12)</f>
        <v>251975.26645200001</v>
      </c>
      <c r="CS241" s="36">
        <v>4</v>
      </c>
      <c r="CT241" s="36">
        <f t="shared" ref="CT241:CT242" si="1967">(CS241/12*5*$D241*$F241*$G241*$J241*CT$11)+(CS241/12*7*$E241*$F241*$H241*$J241*CT$12)</f>
        <v>97371.416687999998</v>
      </c>
      <c r="CU241" s="36">
        <v>40</v>
      </c>
      <c r="CV241" s="36">
        <f t="shared" ref="CV241:CV242" si="1968">(CU241/12*5*$D241*$F241*$G241*$J241*CV$11)+(CU241/12*7*$E241*$F241*$H241*$J241*CV$12)</f>
        <v>1121971.75272</v>
      </c>
      <c r="CW241" s="36">
        <v>192</v>
      </c>
      <c r="CX241" s="36">
        <f t="shared" ref="CX241:CX242" si="1969">(CW241/12*5*$D241*$F241*$G241*$J241*CX$11)+(CW241/12*7*$E241*$F241*$H241*$J241*CX$12)</f>
        <v>5375472.3509759996</v>
      </c>
      <c r="CY241" s="36">
        <v>5</v>
      </c>
      <c r="CZ241" s="36">
        <f t="shared" ref="CZ241:CZ242" si="1970">(CY241/12*5*$D241*$F241*$G241*$J241*CZ$11)+(CY241/12*7*$E241*$F241*$H241*$J241*CZ$12)</f>
        <v>140246.46909</v>
      </c>
      <c r="DA241" s="36">
        <v>112</v>
      </c>
      <c r="DB241" s="36">
        <f t="shared" ref="DB241:DB242" si="1971">(DA241/12*5*$D241*$F241*$G241*$I241*DB$11)+(DA241/12*7*$E241*$F241*$H241*$I241*DB$12)</f>
        <v>2591603.9239999996</v>
      </c>
      <c r="DC241" s="36">
        <v>12</v>
      </c>
      <c r="DD241" s="36">
        <f t="shared" ref="DD241:DD242" si="1972">(DC241/12*5*$D241*$F241*$G241*$I241*DD$11)+(DC241/12*7*$E241*$F241*$H241*$I241*DD$12)</f>
        <v>285921.53772000002</v>
      </c>
      <c r="DE241" s="36"/>
      <c r="DF241" s="36">
        <f t="shared" ref="DF241:DF242" si="1973">(DE241/12*5*$D241*$F241*$G241*$J241*DF$11)+(DE241/12*7*$E241*$F241*$H241*$J241*DF$12)</f>
        <v>0</v>
      </c>
      <c r="DG241" s="36">
        <v>4</v>
      </c>
      <c r="DH241" s="36">
        <f t="shared" ref="DH241:DH242" si="1974">(DG241/12*5*$D241*$F241*$G241*$J241*DH$11)+(DG241/12*7*$E241*$F241*$H241*$J241*DH$12)</f>
        <v>120447.11951999998</v>
      </c>
      <c r="DI241" s="36"/>
      <c r="DJ241" s="36">
        <f t="shared" ref="DJ241:DJ242" si="1975">(DI241/12*5*$D241*$F241*$G241*$K241*DJ$11)+(DI241/12*7*$E241*$F241*$H241*$K241*DJ$12)</f>
        <v>0</v>
      </c>
      <c r="DK241" s="36">
        <v>5</v>
      </c>
      <c r="DL241" s="36">
        <f t="shared" ref="DL241:DL252" si="1976">(DK241/12*5*$D241*$F241*$G241*$L241*DL$11)+(DK241/12*7*$E241*$F241*$G241*$L241*DL$12)</f>
        <v>222735.44930000001</v>
      </c>
      <c r="DM241" s="36"/>
      <c r="DN241" s="36">
        <f t="shared" si="1541"/>
        <v>0</v>
      </c>
      <c r="DO241" s="36">
        <f t="shared" si="1778"/>
        <v>1105</v>
      </c>
      <c r="DP241" s="36">
        <f t="shared" si="1778"/>
        <v>26901833.944075994</v>
      </c>
      <c r="DQ241" s="47">
        <f t="shared" si="1597"/>
        <v>1105</v>
      </c>
      <c r="DR241" s="80">
        <f t="shared" si="1543"/>
        <v>1</v>
      </c>
    </row>
    <row r="242" spans="1:122" ht="15.75" customHeight="1" x14ac:dyDescent="0.25">
      <c r="A242" s="43"/>
      <c r="B242" s="44">
        <v>203</v>
      </c>
      <c r="C242" s="31" t="s">
        <v>367</v>
      </c>
      <c r="D242" s="32">
        <f t="shared" si="1544"/>
        <v>19063</v>
      </c>
      <c r="E242" s="33">
        <v>18530</v>
      </c>
      <c r="F242" s="45">
        <v>1.54</v>
      </c>
      <c r="G242" s="35">
        <v>1</v>
      </c>
      <c r="H242" s="35">
        <v>1</v>
      </c>
      <c r="I242" s="32">
        <v>1.4</v>
      </c>
      <c r="J242" s="32">
        <v>1.68</v>
      </c>
      <c r="K242" s="32">
        <v>2.23</v>
      </c>
      <c r="L242" s="32">
        <v>2.57</v>
      </c>
      <c r="M242" s="36">
        <v>9</v>
      </c>
      <c r="N242" s="36">
        <f t="shared" si="1927"/>
        <v>386380.77555000002</v>
      </c>
      <c r="O242" s="36">
        <v>8</v>
      </c>
      <c r="P242" s="36">
        <f t="shared" si="1927"/>
        <v>343449.57826666662</v>
      </c>
      <c r="Q242" s="36"/>
      <c r="R242" s="36">
        <f t="shared" si="1928"/>
        <v>0</v>
      </c>
      <c r="S242" s="36"/>
      <c r="T242" s="36">
        <f t="shared" si="1929"/>
        <v>0</v>
      </c>
      <c r="U242" s="36"/>
      <c r="V242" s="36">
        <f t="shared" si="1930"/>
        <v>0</v>
      </c>
      <c r="W242" s="36">
        <v>0</v>
      </c>
      <c r="X242" s="36">
        <f t="shared" si="1931"/>
        <v>0</v>
      </c>
      <c r="Y242" s="36">
        <v>25</v>
      </c>
      <c r="Z242" s="36">
        <f t="shared" si="1932"/>
        <v>1248064.1570833335</v>
      </c>
      <c r="AA242" s="36"/>
      <c r="AB242" s="36">
        <f t="shared" si="1933"/>
        <v>0</v>
      </c>
      <c r="AC242" s="36">
        <v>0</v>
      </c>
      <c r="AD242" s="36">
        <f t="shared" si="1934"/>
        <v>0</v>
      </c>
      <c r="AE242" s="36">
        <v>0</v>
      </c>
      <c r="AF242" s="36">
        <f t="shared" si="1935"/>
        <v>0</v>
      </c>
      <c r="AG242" s="36"/>
      <c r="AH242" s="36">
        <f t="shared" si="1936"/>
        <v>0</v>
      </c>
      <c r="AI242" s="51"/>
      <c r="AJ242" s="36">
        <f t="shared" si="1937"/>
        <v>0</v>
      </c>
      <c r="AK242" s="39">
        <v>0</v>
      </c>
      <c r="AL242" s="36">
        <f t="shared" si="1938"/>
        <v>0</v>
      </c>
      <c r="AM242" s="40">
        <v>0</v>
      </c>
      <c r="AN242" s="36">
        <f t="shared" si="1939"/>
        <v>0</v>
      </c>
      <c r="AO242" s="36"/>
      <c r="AP242" s="36">
        <f t="shared" si="1940"/>
        <v>0</v>
      </c>
      <c r="AQ242" s="36">
        <v>1</v>
      </c>
      <c r="AR242" s="36">
        <f t="shared" si="1941"/>
        <v>49627.221951999993</v>
      </c>
      <c r="AS242" s="36"/>
      <c r="AT242" s="36">
        <f t="shared" si="1942"/>
        <v>0</v>
      </c>
      <c r="AU242" s="36"/>
      <c r="AV242" s="36">
        <f t="shared" si="1943"/>
        <v>0</v>
      </c>
      <c r="AW242" s="36"/>
      <c r="AX242" s="36">
        <f t="shared" si="1944"/>
        <v>0</v>
      </c>
      <c r="AY242" s="36"/>
      <c r="AZ242" s="36">
        <f t="shared" si="1945"/>
        <v>0</v>
      </c>
      <c r="BA242" s="36"/>
      <c r="BB242" s="36">
        <f t="shared" si="1946"/>
        <v>0</v>
      </c>
      <c r="BC242" s="36"/>
      <c r="BD242" s="36">
        <f t="shared" si="1947"/>
        <v>0</v>
      </c>
      <c r="BE242" s="36"/>
      <c r="BF242" s="36">
        <f t="shared" si="1948"/>
        <v>0</v>
      </c>
      <c r="BG242" s="36"/>
      <c r="BH242" s="36">
        <f t="shared" si="1949"/>
        <v>0</v>
      </c>
      <c r="BI242" s="36">
        <v>0</v>
      </c>
      <c r="BJ242" s="36">
        <f t="shared" si="1950"/>
        <v>0</v>
      </c>
      <c r="BK242" s="36"/>
      <c r="BL242" s="36">
        <f t="shared" si="1951"/>
        <v>0</v>
      </c>
      <c r="BM242" s="46"/>
      <c r="BN242" s="36">
        <f t="shared" si="1952"/>
        <v>0</v>
      </c>
      <c r="BO242" s="36">
        <v>0</v>
      </c>
      <c r="BP242" s="36">
        <f t="shared" si="1953"/>
        <v>0</v>
      </c>
      <c r="BQ242" s="36"/>
      <c r="BR242" s="36">
        <f t="shared" si="1954"/>
        <v>0</v>
      </c>
      <c r="BS242" s="36"/>
      <c r="BT242" s="36">
        <f t="shared" si="1955"/>
        <v>0</v>
      </c>
      <c r="BU242" s="36"/>
      <c r="BV242" s="36">
        <f t="shared" si="1956"/>
        <v>0</v>
      </c>
      <c r="BW242" s="36"/>
      <c r="BX242" s="36">
        <f t="shared" si="1957"/>
        <v>0</v>
      </c>
      <c r="BY242" s="36"/>
      <c r="BZ242" s="36">
        <f t="shared" si="1958"/>
        <v>0</v>
      </c>
      <c r="CA242" s="36"/>
      <c r="CB242" s="36">
        <f t="shared" si="1959"/>
        <v>0</v>
      </c>
      <c r="CC242" s="36"/>
      <c r="CD242" s="36">
        <f t="shared" si="1960"/>
        <v>0</v>
      </c>
      <c r="CE242" s="36"/>
      <c r="CF242" s="36">
        <f t="shared" si="1961"/>
        <v>0</v>
      </c>
      <c r="CG242" s="36"/>
      <c r="CH242" s="36">
        <f t="shared" si="1962"/>
        <v>0</v>
      </c>
      <c r="CI242" s="36"/>
      <c r="CJ242" s="36">
        <f t="shared" si="1963"/>
        <v>0</v>
      </c>
      <c r="CK242" s="36"/>
      <c r="CL242" s="36">
        <f t="shared" si="1964"/>
        <v>0</v>
      </c>
      <c r="CM242" s="36"/>
      <c r="CN242" s="36">
        <f t="shared" si="1964"/>
        <v>0</v>
      </c>
      <c r="CO242" s="41"/>
      <c r="CP242" s="36">
        <f t="shared" si="1965"/>
        <v>0</v>
      </c>
      <c r="CQ242" s="36"/>
      <c r="CR242" s="36">
        <f t="shared" si="1966"/>
        <v>0</v>
      </c>
      <c r="CS242" s="36"/>
      <c r="CT242" s="36">
        <f t="shared" si="1967"/>
        <v>0</v>
      </c>
      <c r="CU242" s="36"/>
      <c r="CV242" s="36">
        <f t="shared" si="1968"/>
        <v>0</v>
      </c>
      <c r="CW242" s="36">
        <v>15</v>
      </c>
      <c r="CX242" s="36">
        <f t="shared" si="1969"/>
        <v>829149.38105999981</v>
      </c>
      <c r="CY242" s="36"/>
      <c r="CZ242" s="36">
        <f t="shared" si="1970"/>
        <v>0</v>
      </c>
      <c r="DA242" s="36"/>
      <c r="DB242" s="36">
        <f t="shared" si="1971"/>
        <v>0</v>
      </c>
      <c r="DC242" s="36"/>
      <c r="DD242" s="36">
        <f t="shared" si="1972"/>
        <v>0</v>
      </c>
      <c r="DE242" s="36"/>
      <c r="DF242" s="36">
        <f t="shared" si="1973"/>
        <v>0</v>
      </c>
      <c r="DG242" s="36"/>
      <c r="DH242" s="36">
        <f t="shared" si="1974"/>
        <v>0</v>
      </c>
      <c r="DI242" s="36"/>
      <c r="DJ242" s="36">
        <f t="shared" si="1975"/>
        <v>0</v>
      </c>
      <c r="DK242" s="36"/>
      <c r="DL242" s="36">
        <f t="shared" si="1976"/>
        <v>0</v>
      </c>
      <c r="DM242" s="36"/>
      <c r="DN242" s="36">
        <f t="shared" si="1541"/>
        <v>0</v>
      </c>
      <c r="DO242" s="36">
        <f t="shared" si="1778"/>
        <v>58</v>
      </c>
      <c r="DP242" s="36">
        <f t="shared" si="1778"/>
        <v>2856671.1139119999</v>
      </c>
      <c r="DQ242" s="47">
        <f t="shared" si="1597"/>
        <v>58</v>
      </c>
      <c r="DR242" s="80">
        <f t="shared" si="1543"/>
        <v>1</v>
      </c>
    </row>
    <row r="243" spans="1:122" ht="30" customHeight="1" x14ac:dyDescent="0.25">
      <c r="A243" s="43">
        <v>1</v>
      </c>
      <c r="B243" s="44">
        <v>204</v>
      </c>
      <c r="C243" s="31" t="s">
        <v>368</v>
      </c>
      <c r="D243" s="32">
        <f t="shared" si="1544"/>
        <v>19063</v>
      </c>
      <c r="E243" s="33">
        <v>18530</v>
      </c>
      <c r="F243" s="45">
        <v>0.75</v>
      </c>
      <c r="G243" s="35">
        <v>1</v>
      </c>
      <c r="H243" s="35">
        <v>1</v>
      </c>
      <c r="I243" s="32">
        <v>1.4</v>
      </c>
      <c r="J243" s="32">
        <v>1.68</v>
      </c>
      <c r="K243" s="32">
        <v>2.23</v>
      </c>
      <c r="L243" s="32">
        <v>2.57</v>
      </c>
      <c r="M243" s="36">
        <v>0</v>
      </c>
      <c r="N243" s="36">
        <f>(M243/12*5*$D243*$F243*$G243*$I243)+(M243/12*7*$E243*$F243*$H243*$I243)</f>
        <v>0</v>
      </c>
      <c r="O243" s="36">
        <v>0</v>
      </c>
      <c r="P243" s="36">
        <f>(O243/12*5*$D243*$F243*$G243*$I243)+(O243/12*7*$E243*$F243*$H243*$I243)</f>
        <v>0</v>
      </c>
      <c r="Q243" s="36">
        <v>0</v>
      </c>
      <c r="R243" s="36">
        <f>(Q243/12*5*$D243*$F243*$G243*$I243)+(Q243/12*7*$E243*$F243*$H243*$I243)</f>
        <v>0</v>
      </c>
      <c r="S243" s="36"/>
      <c r="T243" s="36">
        <f>(S243/12*5*$D243*$F243*$G243*$I243)+(S243/12*7*$E243*$F243*$H243*$I243)</f>
        <v>0</v>
      </c>
      <c r="U243" s="36">
        <v>0</v>
      </c>
      <c r="V243" s="36">
        <f>(U243/12*5*$D243*$F243*$G243*$I243)+(U243/12*7*$E243*$F243*$H243*$I243)</f>
        <v>0</v>
      </c>
      <c r="W243" s="36">
        <v>5</v>
      </c>
      <c r="X243" s="36">
        <f>(W243/12*5*$D243*$F243*$G243*$I243)+(W243/12*7*$E243*$F243*$H243*$I243)</f>
        <v>98448.4375</v>
      </c>
      <c r="Y243" s="36">
        <v>0</v>
      </c>
      <c r="Z243" s="36">
        <f>(Y243/12*5*$D243*$F243*$G243*$I243)+(Y243/12*7*$E243*$F243*$H243*$I243)</f>
        <v>0</v>
      </c>
      <c r="AA243" s="36">
        <v>0</v>
      </c>
      <c r="AB243" s="36">
        <f>(AA243/12*5*$D243*$F243*$G243*$I243)+(AA243/12*7*$E243*$F243*$H243*$I243)</f>
        <v>0</v>
      </c>
      <c r="AC243" s="36">
        <v>0</v>
      </c>
      <c r="AD243" s="36">
        <f>(AC243/12*5*$D243*$F243*$G243*$I243)+(AC243/12*7*$E243*$F243*$H243*$I243)</f>
        <v>0</v>
      </c>
      <c r="AE243" s="36">
        <v>100</v>
      </c>
      <c r="AF243" s="36">
        <f>(AE243/12*5*$D243*$F243*$G243*$I243)+(AE243/12*7*$E243*$F243*$H243*$I243)</f>
        <v>1968968.75</v>
      </c>
      <c r="AG243" s="36"/>
      <c r="AH243" s="36">
        <f>(AG243/12*5*$D243*$F243*$G243*$I243)+(AG243/12*7*$E243*$F243*$H243*$I243)</f>
        <v>0</v>
      </c>
      <c r="AI243" s="36">
        <v>30</v>
      </c>
      <c r="AJ243" s="36">
        <f>(AI243/12*5*$D243*$F243*$G243*$I243)+(AI243/12*7*$E243*$F243*$H243*$I243)</f>
        <v>590690.625</v>
      </c>
      <c r="AK243" s="39">
        <v>0</v>
      </c>
      <c r="AL243" s="36">
        <f>(AK243/12*5*$D243*$F243*$G243*$I243)+(AK243/12*7*$E243*$F243*$H243*$I243)</f>
        <v>0</v>
      </c>
      <c r="AM243" s="40">
        <v>999</v>
      </c>
      <c r="AN243" s="36">
        <f>(AM243/12*5*$D243*$F243*$G243*$J243)+(AM243/12*7*$E243*$F243*$H243*$J243)</f>
        <v>23603997.375</v>
      </c>
      <c r="AO243" s="36">
        <v>56</v>
      </c>
      <c r="AP243" s="36">
        <f>(AO243/12*5*$D243*$F243*$G243*$J243)+(AO243/12*7*$E243*$F243*$H243*$J243)</f>
        <v>1323147</v>
      </c>
      <c r="AQ243" s="36">
        <v>43</v>
      </c>
      <c r="AR243" s="36">
        <f>(AQ243/12*5*$D243*$F243*$G243*$J243)+(AQ243/12*7*$E243*$F243*$H243*$J243)</f>
        <v>1015987.875</v>
      </c>
      <c r="AS243" s="36">
        <v>0</v>
      </c>
      <c r="AT243" s="36">
        <f>(AS243/12*5*$D243*$F243*$G243*$J243)+(AS243/12*7*$E243*$F243*$H243*$J243)</f>
        <v>0</v>
      </c>
      <c r="AU243" s="36"/>
      <c r="AV243" s="36">
        <f>(AU243/12*5*$D243*$F243*$G243*$I243)+(AU243/12*7*$E243*$F243*$H243*$I243)</f>
        <v>0</v>
      </c>
      <c r="AW243" s="36"/>
      <c r="AX243" s="36">
        <f>(AW243/12*5*$D243*$F243*$G243*$I243)+(AW243/12*7*$E243*$F243*$H243*$I243)</f>
        <v>0</v>
      </c>
      <c r="AY243" s="36">
        <v>6</v>
      </c>
      <c r="AZ243" s="36">
        <f>(AY243/12*5*$D243*$F243*$G243*$J243)+(AY243/12*7*$E243*$F243*$H243*$J243)</f>
        <v>141765.75</v>
      </c>
      <c r="BA243" s="36">
        <v>0</v>
      </c>
      <c r="BB243" s="36">
        <f>(BA243/12*5*$D243*$F243*$G243*$I243)+(BA243/12*7*$E243*$F243*$H243*$I243)</f>
        <v>0</v>
      </c>
      <c r="BC243" s="36">
        <v>0</v>
      </c>
      <c r="BD243" s="36">
        <f>(BC243/12*5*$D243*$F243*$G243*$I243)+(BC243/12*7*$E243*$F243*$H243*$I243)</f>
        <v>0</v>
      </c>
      <c r="BE243" s="36">
        <v>0</v>
      </c>
      <c r="BF243" s="36">
        <f>(BE243/12*5*$D243*$F243*$G243*$I243)+(BE243/12*7*$E243*$F243*$H243*$I243)</f>
        <v>0</v>
      </c>
      <c r="BG243" s="36">
        <v>0</v>
      </c>
      <c r="BH243" s="36">
        <f>(BG243/12*5*$D243*$F243*$G243*$J243)+(BG243/12*7*$E243*$F243*$H243*$J243)</f>
        <v>0</v>
      </c>
      <c r="BI243" s="36">
        <v>260</v>
      </c>
      <c r="BJ243" s="36">
        <f>(BI243/12*5*$D243*$F243*$G243*$I243)+(BI243/12*7*$E243*$F243*$H243*$I243)</f>
        <v>5119318.75</v>
      </c>
      <c r="BK243" s="36">
        <v>30</v>
      </c>
      <c r="BL243" s="36">
        <f>(BK243/12*5*$D243*$F243*$G243*$I243)+(BK243/12*7*$E243*$F243*$H243*$I243)</f>
        <v>590690.625</v>
      </c>
      <c r="BM243" s="46">
        <v>23</v>
      </c>
      <c r="BN243" s="36">
        <f>(BM243/12*5*$D243*$F243*$G243*$J243)+(BM243/12*7*$E243*$F243*$H243*$J243)</f>
        <v>543435.375</v>
      </c>
      <c r="BO243" s="36">
        <v>669</v>
      </c>
      <c r="BP243" s="36">
        <f>(BO243/12*5*$D243*$F243*$G243*$J243)+(BO243/12*7*$E243*$F243*$H243*$J243)</f>
        <v>15806881.125</v>
      </c>
      <c r="BQ243" s="36">
        <v>600</v>
      </c>
      <c r="BR243" s="36">
        <f>(BQ243/12*5*$D243*$F243*$G243*$I243)+(BQ243/12*7*$E243*$F243*$H243*$I243)</f>
        <v>11813812.5</v>
      </c>
      <c r="BS243" s="36">
        <v>3</v>
      </c>
      <c r="BT243" s="36">
        <f>(BS243/12*5*$D243*$F243*$G243*$I243)+(BS243/12*7*$E243*$F243*$H243*$I243)</f>
        <v>59069.0625</v>
      </c>
      <c r="BU243" s="36">
        <v>2</v>
      </c>
      <c r="BV243" s="36">
        <f>(BU243/12*5*$D243*$F243*$G243*$J243)+(BU243/12*7*$E243*$F243*$H243*$J243)</f>
        <v>47255.25</v>
      </c>
      <c r="BW243" s="36"/>
      <c r="BX243" s="36">
        <f>(BW243/12*5*$D243*$F243*$G243*$J243)+(BW243/12*7*$E243*$F243*$H243*$J243)</f>
        <v>0</v>
      </c>
      <c r="BY243" s="36">
        <v>548</v>
      </c>
      <c r="BZ243" s="36">
        <f>(BY243/12*5*$D243*$F243*$G243*$I243)+(BY243/12*7*$E243*$F243*$H243*$I243)</f>
        <v>10789948.75</v>
      </c>
      <c r="CA243" s="36">
        <v>5</v>
      </c>
      <c r="CB243" s="36">
        <f>(CA243/12*5*$D243*$F243*$G243*$J243)+(CA243/12*7*$E243*$F243*$H243*$J243)</f>
        <v>118138.125</v>
      </c>
      <c r="CC243" s="36">
        <v>0</v>
      </c>
      <c r="CD243" s="36">
        <f>(CC243/12*5*$D243*$F243*$G243*$I243)+(CC243/12*7*$E243*$F243*$H243*$I243)</f>
        <v>0</v>
      </c>
      <c r="CE243" s="36">
        <v>3</v>
      </c>
      <c r="CF243" s="36">
        <f>(CE243/12*5*$D243*$F243*$G243*$I243)+(CE243/12*7*$E243*$F243*$H243*$I243)</f>
        <v>59069.0625</v>
      </c>
      <c r="CG243" s="36">
        <v>82</v>
      </c>
      <c r="CH243" s="36">
        <f>(CG243/12*5*$D243*$F243*$G243*$I243)+(CG243/12*7*$E243*$F243*$H243*$I243)</f>
        <v>1614554.375</v>
      </c>
      <c r="CI243" s="36">
        <v>208</v>
      </c>
      <c r="CJ243" s="36">
        <f>(CI243/12*5*$D243*$F243*$G243*$I243)+(CI243/12*7*$E243*$F243*$H243*$I243)</f>
        <v>4095455</v>
      </c>
      <c r="CK243" s="36">
        <v>263</v>
      </c>
      <c r="CL243" s="36">
        <f>(CK243/12*5*$D243*$F243*$G243*$J243)+(CK243/12*7*$E243*$F243*$H243*$J243)</f>
        <v>6214065.375</v>
      </c>
      <c r="CM243" s="36">
        <v>240</v>
      </c>
      <c r="CN243" s="36">
        <f>(CM243/12*5*$D243*$F243*$G243*$J243)+(CM243/12*7*$E243*$F243*$H243*$J243)</f>
        <v>5670630</v>
      </c>
      <c r="CO243" s="41">
        <v>150</v>
      </c>
      <c r="CP243" s="36">
        <f>(CO243/12*5*$D243*$F243*$G243*$I243)+(CO243/12*7*$E243*$F243*$H243*$I243)</f>
        <v>2953453.125</v>
      </c>
      <c r="CQ243" s="36">
        <v>130</v>
      </c>
      <c r="CR243" s="36">
        <f>(CQ243/12*5*$D243*$F243*$G243*$J243)+(CQ243/12*7*$E243*$F243*$H243*$J243)</f>
        <v>3071591.25</v>
      </c>
      <c r="CS243" s="36">
        <v>450</v>
      </c>
      <c r="CT243" s="36">
        <f>(CS243/12*5*$D243*$F243*$G243*$J243)+(CS243/12*7*$E243*$F243*$H243*$J243)</f>
        <v>10632431.25</v>
      </c>
      <c r="CU243" s="36">
        <v>200</v>
      </c>
      <c r="CV243" s="36">
        <f>(CU243/12*5*$D243*$F243*$G243*$J243)+(CU243/12*7*$E243*$F243*$H243*$J243)</f>
        <v>4725525</v>
      </c>
      <c r="CW243" s="36">
        <v>5</v>
      </c>
      <c r="CX243" s="36">
        <f>(CW243/12*5*$D243*$F243*$G243*$J243)+(CW243/12*7*$E243*$F243*$H243*$J243)</f>
        <v>118138.125</v>
      </c>
      <c r="CY243" s="36">
        <v>150</v>
      </c>
      <c r="CZ243" s="36">
        <f>(CY243/12*5*$D243*$F243*$G243*$J243)+(CY243/12*7*$E243*$F243*$H243*$J243)</f>
        <v>3544143.75</v>
      </c>
      <c r="DA243" s="36">
        <v>395</v>
      </c>
      <c r="DB243" s="36">
        <f>(DA243/12*5*$D243*$F243*$G243*$I243)+(DA243/12*7*$E243*$F243*$H243*$I243)</f>
        <v>7777426.5625</v>
      </c>
      <c r="DC243" s="36">
        <v>182</v>
      </c>
      <c r="DD243" s="36">
        <f>(DC243/12*5*$D243*$F243*$G243*$I243)+(DC243/12*7*$E243*$F243*$H243*$I243)</f>
        <v>3583523.125</v>
      </c>
      <c r="DE243" s="36">
        <v>5</v>
      </c>
      <c r="DF243" s="36">
        <f>(DE243/12*5*$D243*$F243*$G243*$J243)+(DE243/12*7*$E243*$F243*$H243*$J243)</f>
        <v>118138.125</v>
      </c>
      <c r="DG243" s="36">
        <v>160</v>
      </c>
      <c r="DH243" s="36">
        <f>(DG243/12*5*$D243*$F243*$G243*$J243)+(DG243/12*7*$E243*$F243*$H243*$J243)</f>
        <v>3780420</v>
      </c>
      <c r="DI243" s="36">
        <v>65</v>
      </c>
      <c r="DJ243" s="36">
        <f>(DI243/12*5*$D243*$F243*$G243*$K243)+(DI243/12*7*$E243*$F243*$H243*$K243)</f>
        <v>2038585.859375</v>
      </c>
      <c r="DK243" s="36">
        <v>50</v>
      </c>
      <c r="DL243" s="36">
        <f>(DK243/12*5*$D243*$F243*$G243*$L243)+(DK243/12*7*$E243*$F243*$H243*$L243)</f>
        <v>1807232.03125</v>
      </c>
      <c r="DM243" s="36"/>
      <c r="DN243" s="36">
        <f>(DM243*$D243*$F243*$G243*$J243)</f>
        <v>0</v>
      </c>
      <c r="DO243" s="36">
        <f t="shared" si="1778"/>
        <v>6117</v>
      </c>
      <c r="DP243" s="36">
        <f t="shared" si="1778"/>
        <v>135435937.390625</v>
      </c>
      <c r="DQ243" s="47">
        <f t="shared" si="1597"/>
        <v>6117</v>
      </c>
      <c r="DR243" s="80">
        <f t="shared" si="1543"/>
        <v>1</v>
      </c>
    </row>
    <row r="244" spans="1:122" ht="15.75" customHeight="1" x14ac:dyDescent="0.25">
      <c r="A244" s="43"/>
      <c r="B244" s="44">
        <v>205</v>
      </c>
      <c r="C244" s="31" t="s">
        <v>369</v>
      </c>
      <c r="D244" s="32">
        <f t="shared" si="1544"/>
        <v>19063</v>
      </c>
      <c r="E244" s="33">
        <v>18530</v>
      </c>
      <c r="F244" s="45">
        <v>0.89</v>
      </c>
      <c r="G244" s="35">
        <v>1</v>
      </c>
      <c r="H244" s="35">
        <v>1</v>
      </c>
      <c r="I244" s="32">
        <v>1.4</v>
      </c>
      <c r="J244" s="32">
        <v>1.68</v>
      </c>
      <c r="K244" s="32">
        <v>2.23</v>
      </c>
      <c r="L244" s="32">
        <v>2.57</v>
      </c>
      <c r="M244" s="36">
        <v>143</v>
      </c>
      <c r="N244" s="36">
        <f t="shared" si="1927"/>
        <v>3547956.8040583329</v>
      </c>
      <c r="O244" s="36">
        <v>0</v>
      </c>
      <c r="P244" s="36">
        <f t="shared" si="1927"/>
        <v>0</v>
      </c>
      <c r="Q244" s="36">
        <v>0</v>
      </c>
      <c r="R244" s="36">
        <f t="shared" ref="R244:R247" si="1977">(Q244/12*5*$D244*$F244*$G244*$I244*R$11)+(Q244/12*7*$E244*$F244*$H244*$I244*R$12)</f>
        <v>0</v>
      </c>
      <c r="S244" s="36"/>
      <c r="T244" s="36">
        <f t="shared" ref="T244:T247" si="1978">(S244/12*5*$D244*$F244*$G244*$I244*T$11)+(S244/12*7*$E244*$F244*$H244*$I244*T$12)</f>
        <v>0</v>
      </c>
      <c r="U244" s="36">
        <v>0</v>
      </c>
      <c r="V244" s="36">
        <f t="shared" ref="V244:V247" si="1979">(U244/12*5*$D244*$F244*$G244*$I244*V$11)+(U244/12*7*$E244*$F244*$H244*$I244*V$12)</f>
        <v>0</v>
      </c>
      <c r="W244" s="36">
        <v>20</v>
      </c>
      <c r="X244" s="36">
        <f t="shared" ref="X244:X247" si="1980">(W244/12*5*$D244*$F244*$G244*$I244*X$11)+(W244/12*7*$E244*$F244*$H244*$I244*X$12)</f>
        <v>496217.73483333341</v>
      </c>
      <c r="Y244" s="36">
        <v>0</v>
      </c>
      <c r="Z244" s="36">
        <f t="shared" ref="Z244:Z247" si="1981">(Y244/12*5*$D244*$F244*$G244*$I244*Z$11)+(Y244/12*7*$E244*$F244*$H244*$I244*Z$12)</f>
        <v>0</v>
      </c>
      <c r="AA244" s="36">
        <v>0</v>
      </c>
      <c r="AB244" s="36">
        <f t="shared" ref="AB244:AB247" si="1982">(AA244/12*5*$D244*$F244*$G244*$I244*AB$11)+(AA244/12*7*$E244*$F244*$H244*$I244*AB$12)</f>
        <v>0</v>
      </c>
      <c r="AC244" s="36">
        <v>0</v>
      </c>
      <c r="AD244" s="36">
        <f t="shared" ref="AD244:AD247" si="1983">(AC244/12*5*$D244*$F244*$G244*$I244*AD$11)+(AC244/12*7*$E244*$F244*$H244*$I244*AD$12)</f>
        <v>0</v>
      </c>
      <c r="AE244" s="36">
        <v>12</v>
      </c>
      <c r="AF244" s="36">
        <f t="shared" ref="AF244:AF247" si="1984">(AE244/12*5*$D244*$F244*$G244*$I244*AF$11)+(AE244/12*7*$E244*$F244*$H244*$I244*AF$12)</f>
        <v>297730.6409</v>
      </c>
      <c r="AG244" s="36">
        <v>2</v>
      </c>
      <c r="AH244" s="36">
        <f t="shared" ref="AH244:AH247" si="1985">(AG244/12*5*$D244*$F244*$G244*$I244*AH$11)+(AG244/12*7*$E244*$F244*$H244*$I244*AH$12)</f>
        <v>42255.109983333328</v>
      </c>
      <c r="AI244" s="36"/>
      <c r="AJ244" s="36">
        <f t="shared" ref="AJ244:AJ247" si="1986">(AI244/12*5*$D244*$F244*$G244*$I244*AJ$11)+(AI244/12*7*$E244*$F244*$H244*$I244*AJ$12)</f>
        <v>0</v>
      </c>
      <c r="AK244" s="39">
        <v>0</v>
      </c>
      <c r="AL244" s="36">
        <f t="shared" ref="AL244:AL247" si="1987">(AK244/12*5*$D244*$F244*$G244*$I244*AL$11)+(AK244/12*7*$E244*$F244*$H244*$I244*AL$12)</f>
        <v>0</v>
      </c>
      <c r="AM244" s="40">
        <v>144</v>
      </c>
      <c r="AN244" s="36">
        <f t="shared" ref="AN244:AN252" si="1988">(AM244/12*5*$D244*$F244*$G244*$J244*AN$11)+(AM244/12*7*$E244*$F244*$H244*$J244*AN$12)</f>
        <v>4130016.0814080001</v>
      </c>
      <c r="AO244" s="36">
        <v>53</v>
      </c>
      <c r="AP244" s="36">
        <f t="shared" ref="AP244:AP252" si="1989">(AO244/12*5*$D244*$F244*$G244*$J244*AP$11)+(AO244/12*7*$E244*$F244*$H244*$J244*AP$12)</f>
        <v>1343712.4974700001</v>
      </c>
      <c r="AQ244" s="36">
        <v>84</v>
      </c>
      <c r="AR244" s="36">
        <f t="shared" ref="AR244:AR252" si="1990">(AQ244/12*5*$D244*$F244*$G244*$J244*AR$11)+(AQ244/12*7*$E244*$F244*$H244*$J244*AR$12)</f>
        <v>2409176.0474879998</v>
      </c>
      <c r="AS244" s="36">
        <v>0</v>
      </c>
      <c r="AT244" s="36">
        <f t="shared" ref="AT244:AT252" si="1991">(AS244/12*5*$D244*$F244*$G244*$J244*AT$11)+(AS244/12*7*$E244*$F244*$H244*$J244*AT$12)</f>
        <v>0</v>
      </c>
      <c r="AU244" s="36"/>
      <c r="AV244" s="36">
        <f t="shared" ref="AV244:AV247" si="1992">(AU244/12*5*$D244*$F244*$G244*$I244*AV$11)+(AU244/12*7*$E244*$F244*$H244*$I244*AV$12)</f>
        <v>0</v>
      </c>
      <c r="AW244" s="36"/>
      <c r="AX244" s="36">
        <f t="shared" ref="AX244:AX247" si="1993">(AW244/12*5*$D244*$F244*$G244*$I244*AX$11)+(AW244/12*7*$E244*$F244*$H244*$I244*AX$12)</f>
        <v>0</v>
      </c>
      <c r="AY244" s="36">
        <v>4</v>
      </c>
      <c r="AZ244" s="36">
        <f t="shared" ref="AZ244:AZ252" si="1994">(AY244/12*5*$D244*$F244*$G244*$J244*AZ$11)+(AY244/12*7*$E244*$F244*$H244*$J244*AZ$12)</f>
        <v>111591.69769999999</v>
      </c>
      <c r="BA244" s="36">
        <v>0</v>
      </c>
      <c r="BB244" s="36">
        <f t="shared" ref="BB244:BB247" si="1995">(BA244/12*5*$D244*$F244*$G244*$I244*BB$11)+(BA244/12*7*$E244*$F244*$H244*$I244*BB$12)</f>
        <v>0</v>
      </c>
      <c r="BC244" s="36">
        <v>0</v>
      </c>
      <c r="BD244" s="36">
        <f t="shared" ref="BD244:BD247" si="1996">(BC244/12*5*$D244*$F244*$G244*$I244*BD$11)+(BC244/12*7*$E244*$F244*$H244*$I244*BD$12)</f>
        <v>0</v>
      </c>
      <c r="BE244" s="36">
        <v>0</v>
      </c>
      <c r="BF244" s="36">
        <f t="shared" ref="BF244:BF247" si="1997">(BE244/12*5*$D244*$F244*$G244*$I244*BF$11)+(BE244/12*7*$E244*$F244*$H244*$I244*BF$12)</f>
        <v>0</v>
      </c>
      <c r="BG244" s="36">
        <v>0</v>
      </c>
      <c r="BH244" s="36">
        <f t="shared" ref="BH244:BH252" si="1998">(BG244/12*5*$D244*$F244*$G244*$J244*BH$11)+(BG244/12*7*$E244*$F244*$H244*$J244*BH$12)</f>
        <v>0</v>
      </c>
      <c r="BI244" s="36">
        <v>160</v>
      </c>
      <c r="BJ244" s="36">
        <f t="shared" ref="BJ244:BJ247" si="1999">(BI244/12*5*$D244*$F244*$G244*$I244*BJ$11)+(BI244/12*7*$E244*$F244*$H244*$I244*BJ$12)</f>
        <v>3996661.3764000004</v>
      </c>
      <c r="BK244" s="36">
        <v>170</v>
      </c>
      <c r="BL244" s="36">
        <f t="shared" ref="BL244:BL247" si="2000">(BK244/12*5*$D244*$F244*$G244*$I244*BL$11)+(BK244/12*7*$E244*$F244*$H244*$I244*BL$12)</f>
        <v>4063094.5245333333</v>
      </c>
      <c r="BM244" s="46">
        <v>50</v>
      </c>
      <c r="BN244" s="36">
        <f t="shared" ref="BN244:BN252" si="2001">(BM244/12*5*$D244*$F244*$G244*$J244*BN$11)+(BM244/12*7*$E244*$F244*$H244*$J244*BN$12)</f>
        <v>1275734.2324999999</v>
      </c>
      <c r="BO244" s="36">
        <v>0</v>
      </c>
      <c r="BP244" s="36">
        <f t="shared" ref="BP244:BP252" si="2002">(BO244/12*5*$D244*$F244*$G244*$J244*BP$11)+(BO244/12*7*$E244*$F244*$H244*$J244*BP$12)</f>
        <v>0</v>
      </c>
      <c r="BQ244" s="36">
        <v>1</v>
      </c>
      <c r="BR244" s="36">
        <f t="shared" ref="BR244:BR247" si="2003">(BQ244/12*5*$D244*$F244*$G244*$I244*BR$11)+(BQ244/12*7*$E244*$F244*$H244*$I244*BR$12)</f>
        <v>21262.237208333332</v>
      </c>
      <c r="BS244" s="36">
        <v>3</v>
      </c>
      <c r="BT244" s="36">
        <f t="shared" ref="BT244:BT247" si="2004">(BS244/12*5*$D244*$F244*$G244*$I244*BT$11)+(BS244/12*7*$E244*$F244*$H244*$I244*BT$12)</f>
        <v>52851.846775000005</v>
      </c>
      <c r="BU244" s="36">
        <v>14</v>
      </c>
      <c r="BV244" s="36">
        <f t="shared" ref="BV244:BV252" si="2005">(BU244/12*5*$D244*$F244*$G244*$J244*BV$11)+(BU244/12*7*$E244*$F244*$H244*$J244*BV$12)</f>
        <v>357205.58510000003</v>
      </c>
      <c r="BW244" s="36"/>
      <c r="BX244" s="36">
        <f t="shared" ref="BX244:BX252" si="2006">(BW244/12*5*$D244*$F244*$G244*$J244*BX$11)+(BW244/12*7*$E244*$F244*$H244*$J244*BX$12)</f>
        <v>0</v>
      </c>
      <c r="BY244" s="36"/>
      <c r="BZ244" s="36">
        <f t="shared" ref="BZ244:BZ247" si="2007">(BY244/12*5*$D244*$F244*$G244*$I244*BZ$11)+(BY244/12*7*$E244*$F244*$H244*$I244*BZ$12)</f>
        <v>0</v>
      </c>
      <c r="CA244" s="36">
        <v>5</v>
      </c>
      <c r="CB244" s="36">
        <f t="shared" ref="CB244:CB252" si="2008">(CA244/12*5*$D244*$F244*$G244*$J244*CB$11)+(CA244/12*7*$E244*$F244*$H244*$J244*CB$12)</f>
        <v>127573.42325000001</v>
      </c>
      <c r="CC244" s="36">
        <v>0</v>
      </c>
      <c r="CD244" s="36">
        <f t="shared" ref="CD244:CD247" si="2009">(CC244/12*5*$D244*$F244*$G244*$I244*CD$11)+(CC244/12*7*$E244*$F244*$H244*$I244*CD$12)</f>
        <v>0</v>
      </c>
      <c r="CE244" s="36">
        <v>1</v>
      </c>
      <c r="CF244" s="36">
        <f t="shared" ref="CF244:CF247" si="2010">(CE244/12*5*$D244*$F244*$G244*$I244*CF$11)+(CE244/12*7*$E244*$F244*$H244*$I244*CF$12)</f>
        <v>17617.282258333333</v>
      </c>
      <c r="CG244" s="36">
        <v>24</v>
      </c>
      <c r="CH244" s="36">
        <f t="shared" ref="CH244:CH247" si="2011">(CG244/12*5*$D244*$F244*$G244*$I244*CH$11)+(CG244/12*7*$E244*$F244*$H244*$I244*CH$12)</f>
        <v>422814.77420000004</v>
      </c>
      <c r="CI244" s="36">
        <v>18</v>
      </c>
      <c r="CJ244" s="36">
        <f t="shared" ref="CJ244:CJ247" si="2012">(CI244/12*5*$D244*$F244*$G244*$I244*CJ$11)+(CI244/12*7*$E244*$F244*$H244*$I244*CJ$12)</f>
        <v>418468.86637499998</v>
      </c>
      <c r="CK244" s="36">
        <v>108</v>
      </c>
      <c r="CL244" s="36">
        <f t="shared" ref="CL244:CN252" si="2013">(CK244/12*5*$D244*$F244*$G244*$J244*CL$11)+(CK244/12*7*$E244*$F244*$H244*$J244*CL$12)</f>
        <v>3070576.7283239998</v>
      </c>
      <c r="CM244" s="36">
        <v>39</v>
      </c>
      <c r="CN244" s="36">
        <f t="shared" si="2013"/>
        <v>1274666.711409</v>
      </c>
      <c r="CO244" s="41">
        <v>40</v>
      </c>
      <c r="CP244" s="36">
        <f t="shared" ref="CP244:CP247" si="2014">(CO244/12*5*$D244*$F244*$G244*$I244*CP$11)+(CO244/12*7*$E244*$F244*$H244*$I244*CP$12)</f>
        <v>1056102.3316666665</v>
      </c>
      <c r="CQ244" s="36">
        <v>15</v>
      </c>
      <c r="CR244" s="36">
        <f t="shared" ref="CR244:CR247" si="2015">(CQ244/12*5*$D244*$F244*$G244*$J244*CR$11)+(CQ244/12*7*$E244*$F244*$H244*$J244*CR$12)</f>
        <v>479183.73320999998</v>
      </c>
      <c r="CS244" s="36">
        <v>50</v>
      </c>
      <c r="CT244" s="36">
        <f t="shared" ref="CT244:CT247" si="2016">(CS244/12*5*$D244*$F244*$G244*$J244*CT$11)+(CS244/12*7*$E244*$F244*$H244*$J244*CT$12)</f>
        <v>1388791.0393000001</v>
      </c>
      <c r="CU244" s="36">
        <v>17</v>
      </c>
      <c r="CV244" s="36">
        <f t="shared" ref="CV244:CV247" si="2017">(CU244/12*5*$D244*$F244*$G244*$J244*CV$11)+(CU244/12*7*$E244*$F244*$H244*$J244*CV$12)</f>
        <v>544084.37880299997</v>
      </c>
      <c r="CW244" s="36">
        <v>24</v>
      </c>
      <c r="CX244" s="36">
        <f t="shared" ref="CX244:CX247" si="2018">(CW244/12*5*$D244*$F244*$G244*$J244*CX$11)+(CW244/12*7*$E244*$F244*$H244*$J244*CX$12)</f>
        <v>766693.9731360001</v>
      </c>
      <c r="CY244" s="36">
        <v>27</v>
      </c>
      <c r="CZ244" s="36">
        <f t="shared" ref="CZ244:CZ247" si="2019">(CY244/12*5*$D244*$F244*$G244*$J244*CZ$11)+(CY244/12*7*$E244*$F244*$H244*$J244*CZ$12)</f>
        <v>864134.013393</v>
      </c>
      <c r="DA244" s="36">
        <v>44</v>
      </c>
      <c r="DB244" s="36">
        <f t="shared" ref="DB244:DB247" si="2020">(DA244/12*5*$D244*$F244*$G244*$I244*DB$11)+(DA244/12*7*$E244*$F244*$H244*$I244*DB$12)</f>
        <v>1161712.564833333</v>
      </c>
      <c r="DC244" s="36">
        <v>12</v>
      </c>
      <c r="DD244" s="36">
        <f t="shared" ref="DD244:DD247" si="2021">(DC244/12*5*$D244*$F244*$G244*$I244*DD$11)+(DC244/12*7*$E244*$F244*$H244*$I244*DD$12)</f>
        <v>326243.80586000002</v>
      </c>
      <c r="DE244" s="36">
        <v>13</v>
      </c>
      <c r="DF244" s="36">
        <f t="shared" ref="DF244:DF247" si="2022">(DE244/12*5*$D244*$F244*$G244*$J244*DF$11)+(DE244/12*7*$E244*$F244*$H244*$J244*DF$12)</f>
        <v>460553.27954999992</v>
      </c>
      <c r="DG244" s="36">
        <v>20</v>
      </c>
      <c r="DH244" s="36">
        <f t="shared" ref="DH244:DH247" si="2023">(DG244/12*5*$D244*$F244*$G244*$J244*DH$11)+(DG244/12*7*$E244*$F244*$H244*$J244*DH$12)</f>
        <v>687166.25879999995</v>
      </c>
      <c r="DI244" s="36">
        <v>12</v>
      </c>
      <c r="DJ244" s="36">
        <f t="shared" ref="DJ244:DJ247" si="2024">(DI244/12*5*$D244*$F244*$G244*$K244*DJ$11)+(DI244/12*7*$E244*$F244*$H244*$K244*DJ$12)</f>
        <v>564304.29307500005</v>
      </c>
      <c r="DK244" s="36">
        <v>20</v>
      </c>
      <c r="DL244" s="36">
        <f t="shared" si="1976"/>
        <v>1016587.4352666666</v>
      </c>
      <c r="DM244" s="36"/>
      <c r="DN244" s="36">
        <f t="shared" si="1541"/>
        <v>0</v>
      </c>
      <c r="DO244" s="36">
        <f t="shared" si="1778"/>
        <v>1349</v>
      </c>
      <c r="DP244" s="36">
        <f t="shared" si="1778"/>
        <v>36792741.309067667</v>
      </c>
      <c r="DQ244" s="47">
        <f t="shared" si="1597"/>
        <v>1349</v>
      </c>
      <c r="DR244" s="80">
        <f t="shared" si="1543"/>
        <v>1</v>
      </c>
    </row>
    <row r="245" spans="1:122" ht="30" customHeight="1" x14ac:dyDescent="0.25">
      <c r="A245" s="43"/>
      <c r="B245" s="44">
        <v>206</v>
      </c>
      <c r="C245" s="31" t="s">
        <v>370</v>
      </c>
      <c r="D245" s="32">
        <f t="shared" si="1544"/>
        <v>19063</v>
      </c>
      <c r="E245" s="33">
        <v>18530</v>
      </c>
      <c r="F245" s="50">
        <v>0.27</v>
      </c>
      <c r="G245" s="35">
        <v>1</v>
      </c>
      <c r="H245" s="35">
        <v>1</v>
      </c>
      <c r="I245" s="32">
        <v>1.4</v>
      </c>
      <c r="J245" s="32">
        <v>1.68</v>
      </c>
      <c r="K245" s="32">
        <v>2.23</v>
      </c>
      <c r="L245" s="32">
        <v>2.57</v>
      </c>
      <c r="M245" s="36">
        <v>0</v>
      </c>
      <c r="N245" s="36">
        <f t="shared" si="1927"/>
        <v>0</v>
      </c>
      <c r="O245" s="36">
        <v>0</v>
      </c>
      <c r="P245" s="36">
        <f t="shared" si="1927"/>
        <v>0</v>
      </c>
      <c r="Q245" s="36"/>
      <c r="R245" s="36">
        <f t="shared" si="1977"/>
        <v>0</v>
      </c>
      <c r="S245" s="36"/>
      <c r="T245" s="36">
        <f t="shared" si="1978"/>
        <v>0</v>
      </c>
      <c r="U245" s="36"/>
      <c r="V245" s="36">
        <f t="shared" si="1979"/>
        <v>0</v>
      </c>
      <c r="W245" s="36">
        <v>0</v>
      </c>
      <c r="X245" s="36">
        <f t="shared" si="1980"/>
        <v>0</v>
      </c>
      <c r="Y245" s="36"/>
      <c r="Z245" s="36">
        <f t="shared" si="1981"/>
        <v>0</v>
      </c>
      <c r="AA245" s="36"/>
      <c r="AB245" s="36">
        <f t="shared" si="1982"/>
        <v>0</v>
      </c>
      <c r="AC245" s="36">
        <v>0</v>
      </c>
      <c r="AD245" s="36">
        <f t="shared" si="1983"/>
        <v>0</v>
      </c>
      <c r="AE245" s="36">
        <v>7</v>
      </c>
      <c r="AF245" s="36">
        <f t="shared" si="1984"/>
        <v>52688.287575000009</v>
      </c>
      <c r="AG245" s="36"/>
      <c r="AH245" s="36">
        <f t="shared" si="1985"/>
        <v>0</v>
      </c>
      <c r="AI245" s="36"/>
      <c r="AJ245" s="36">
        <f t="shared" si="1986"/>
        <v>0</v>
      </c>
      <c r="AK245" s="39">
        <v>0</v>
      </c>
      <c r="AL245" s="36">
        <f t="shared" si="1987"/>
        <v>0</v>
      </c>
      <c r="AM245" s="40">
        <v>30</v>
      </c>
      <c r="AN245" s="36">
        <f t="shared" si="1988"/>
        <v>261026.29728</v>
      </c>
      <c r="AO245" s="36">
        <v>5</v>
      </c>
      <c r="AP245" s="36">
        <f t="shared" si="1989"/>
        <v>38456.897850000008</v>
      </c>
      <c r="AQ245" s="36">
        <v>43</v>
      </c>
      <c r="AR245" s="36">
        <f t="shared" si="1990"/>
        <v>374137.69276800007</v>
      </c>
      <c r="AS245" s="36"/>
      <c r="AT245" s="36">
        <f t="shared" si="1991"/>
        <v>0</v>
      </c>
      <c r="AU245" s="36"/>
      <c r="AV245" s="36">
        <f t="shared" si="1992"/>
        <v>0</v>
      </c>
      <c r="AW245" s="36"/>
      <c r="AX245" s="36">
        <f t="shared" si="1993"/>
        <v>0</v>
      </c>
      <c r="AY245" s="36"/>
      <c r="AZ245" s="36">
        <f t="shared" si="1994"/>
        <v>0</v>
      </c>
      <c r="BA245" s="36"/>
      <c r="BB245" s="36">
        <f t="shared" si="1995"/>
        <v>0</v>
      </c>
      <c r="BC245" s="36"/>
      <c r="BD245" s="36">
        <f t="shared" si="1996"/>
        <v>0</v>
      </c>
      <c r="BE245" s="36"/>
      <c r="BF245" s="36">
        <f t="shared" si="1997"/>
        <v>0</v>
      </c>
      <c r="BG245" s="36"/>
      <c r="BH245" s="36">
        <f t="shared" si="1998"/>
        <v>0</v>
      </c>
      <c r="BI245" s="36">
        <v>230</v>
      </c>
      <c r="BJ245" s="36">
        <f t="shared" si="1999"/>
        <v>1742926.0637250002</v>
      </c>
      <c r="BK245" s="36">
        <v>2</v>
      </c>
      <c r="BL245" s="36">
        <f t="shared" si="2000"/>
        <v>14501.46096</v>
      </c>
      <c r="BM245" s="46">
        <v>2</v>
      </c>
      <c r="BN245" s="36">
        <f t="shared" si="2001"/>
        <v>15480.8199</v>
      </c>
      <c r="BO245" s="36">
        <v>51</v>
      </c>
      <c r="BP245" s="36">
        <f t="shared" si="2002"/>
        <v>490197.61034999997</v>
      </c>
      <c r="BQ245" s="36"/>
      <c r="BR245" s="36">
        <f t="shared" si="2003"/>
        <v>0</v>
      </c>
      <c r="BS245" s="36"/>
      <c r="BT245" s="36">
        <f t="shared" si="2004"/>
        <v>0</v>
      </c>
      <c r="BU245" s="36"/>
      <c r="BV245" s="36">
        <f t="shared" si="2005"/>
        <v>0</v>
      </c>
      <c r="BW245" s="36"/>
      <c r="BX245" s="36">
        <f t="shared" si="2006"/>
        <v>0</v>
      </c>
      <c r="BY245" s="36"/>
      <c r="BZ245" s="36">
        <f t="shared" si="2007"/>
        <v>0</v>
      </c>
      <c r="CA245" s="36"/>
      <c r="CB245" s="36">
        <f t="shared" si="2008"/>
        <v>0</v>
      </c>
      <c r="CC245" s="36"/>
      <c r="CD245" s="36">
        <f t="shared" si="2009"/>
        <v>0</v>
      </c>
      <c r="CE245" s="36"/>
      <c r="CF245" s="36">
        <f t="shared" si="2010"/>
        <v>0</v>
      </c>
      <c r="CG245" s="36"/>
      <c r="CH245" s="36">
        <f t="shared" si="2011"/>
        <v>0</v>
      </c>
      <c r="CI245" s="36"/>
      <c r="CJ245" s="36">
        <f t="shared" si="2012"/>
        <v>0</v>
      </c>
      <c r="CK245" s="36">
        <v>88</v>
      </c>
      <c r="CL245" s="36">
        <f t="shared" si="2013"/>
        <v>759018.96655200003</v>
      </c>
      <c r="CM245" s="36">
        <v>68</v>
      </c>
      <c r="CN245" s="36">
        <f t="shared" si="2013"/>
        <v>674240.30024400004</v>
      </c>
      <c r="CO245" s="41">
        <v>20</v>
      </c>
      <c r="CP245" s="36">
        <f t="shared" si="2014"/>
        <v>160195.29749999999</v>
      </c>
      <c r="CQ245" s="36">
        <v>7</v>
      </c>
      <c r="CR245" s="36">
        <f t="shared" si="2015"/>
        <v>67839.494814000005</v>
      </c>
      <c r="CS245" s="36">
        <v>3</v>
      </c>
      <c r="CT245" s="36">
        <f t="shared" si="2016"/>
        <v>25279.117794000005</v>
      </c>
      <c r="CU245" s="36">
        <v>95</v>
      </c>
      <c r="CV245" s="36">
        <f t="shared" si="2017"/>
        <v>922390.23901499994</v>
      </c>
      <c r="CW245" s="36">
        <v>32</v>
      </c>
      <c r="CX245" s="36">
        <f t="shared" si="2018"/>
        <v>310123.40486399998</v>
      </c>
      <c r="CY245" s="36">
        <v>7</v>
      </c>
      <c r="CZ245" s="36">
        <f t="shared" si="2019"/>
        <v>67965.596558999998</v>
      </c>
      <c r="DA245" s="36">
        <v>9</v>
      </c>
      <c r="DB245" s="36">
        <f t="shared" si="2020"/>
        <v>72087.883874999985</v>
      </c>
      <c r="DC245" s="36">
        <v>9</v>
      </c>
      <c r="DD245" s="36">
        <f t="shared" si="2021"/>
        <v>74229.629985000007</v>
      </c>
      <c r="DE245" s="36"/>
      <c r="DF245" s="36">
        <f t="shared" si="2022"/>
        <v>0</v>
      </c>
      <c r="DG245" s="36">
        <v>9</v>
      </c>
      <c r="DH245" s="36">
        <f t="shared" si="2023"/>
        <v>93809.775780000011</v>
      </c>
      <c r="DI245" s="36"/>
      <c r="DJ245" s="36">
        <f t="shared" si="2024"/>
        <v>0</v>
      </c>
      <c r="DK245" s="36"/>
      <c r="DL245" s="36">
        <f t="shared" si="1976"/>
        <v>0</v>
      </c>
      <c r="DM245" s="36"/>
      <c r="DN245" s="36">
        <f t="shared" si="1541"/>
        <v>0</v>
      </c>
      <c r="DO245" s="36">
        <f t="shared" si="1778"/>
        <v>717</v>
      </c>
      <c r="DP245" s="36">
        <f t="shared" si="1778"/>
        <v>6216594.8373900009</v>
      </c>
      <c r="DQ245" s="47">
        <f t="shared" si="1597"/>
        <v>717</v>
      </c>
      <c r="DR245" s="80">
        <f t="shared" si="1543"/>
        <v>1</v>
      </c>
    </row>
    <row r="246" spans="1:122" ht="30" customHeight="1" x14ac:dyDescent="0.25">
      <c r="A246" s="43"/>
      <c r="B246" s="44">
        <v>207</v>
      </c>
      <c r="C246" s="31" t="s">
        <v>371</v>
      </c>
      <c r="D246" s="32">
        <f t="shared" si="1544"/>
        <v>19063</v>
      </c>
      <c r="E246" s="33">
        <v>18530</v>
      </c>
      <c r="F246" s="50">
        <v>0.63</v>
      </c>
      <c r="G246" s="35">
        <v>1</v>
      </c>
      <c r="H246" s="35">
        <v>1</v>
      </c>
      <c r="I246" s="32">
        <v>1.4</v>
      </c>
      <c r="J246" s="32">
        <v>1.68</v>
      </c>
      <c r="K246" s="32">
        <v>2.23</v>
      </c>
      <c r="L246" s="32">
        <v>2.57</v>
      </c>
      <c r="M246" s="36">
        <v>21</v>
      </c>
      <c r="N246" s="36">
        <f t="shared" si="1927"/>
        <v>368818.01302499999</v>
      </c>
      <c r="O246" s="36">
        <v>30</v>
      </c>
      <c r="P246" s="36">
        <f t="shared" si="1927"/>
        <v>526882.87575000001</v>
      </c>
      <c r="Q246" s="36"/>
      <c r="R246" s="36">
        <f t="shared" si="1977"/>
        <v>0</v>
      </c>
      <c r="S246" s="36"/>
      <c r="T246" s="36">
        <f t="shared" si="1978"/>
        <v>0</v>
      </c>
      <c r="U246" s="36"/>
      <c r="V246" s="36">
        <f t="shared" si="1979"/>
        <v>0</v>
      </c>
      <c r="W246" s="36">
        <v>1</v>
      </c>
      <c r="X246" s="36">
        <f t="shared" si="1980"/>
        <v>17562.762524999998</v>
      </c>
      <c r="Y246" s="36"/>
      <c r="Z246" s="36">
        <f t="shared" si="1981"/>
        <v>0</v>
      </c>
      <c r="AA246" s="36"/>
      <c r="AB246" s="36">
        <f t="shared" si="1982"/>
        <v>0</v>
      </c>
      <c r="AC246" s="36">
        <v>0</v>
      </c>
      <c r="AD246" s="36">
        <f t="shared" si="1983"/>
        <v>0</v>
      </c>
      <c r="AE246" s="36">
        <v>98</v>
      </c>
      <c r="AF246" s="36">
        <f t="shared" si="1984"/>
        <v>1721150.7274499999</v>
      </c>
      <c r="AG246" s="36"/>
      <c r="AH246" s="36">
        <f t="shared" si="1985"/>
        <v>0</v>
      </c>
      <c r="AI246" s="36"/>
      <c r="AJ246" s="36">
        <f t="shared" si="1986"/>
        <v>0</v>
      </c>
      <c r="AK246" s="39">
        <v>5</v>
      </c>
      <c r="AL246" s="36">
        <f t="shared" si="1987"/>
        <v>87288.388687500003</v>
      </c>
      <c r="AM246" s="40">
        <v>60</v>
      </c>
      <c r="AN246" s="36">
        <f t="shared" si="1988"/>
        <v>1218122.72064</v>
      </c>
      <c r="AO246" s="36">
        <v>6</v>
      </c>
      <c r="AP246" s="36">
        <f t="shared" si="1989"/>
        <v>107679.31398000001</v>
      </c>
      <c r="AQ246" s="36">
        <v>70</v>
      </c>
      <c r="AR246" s="36">
        <f t="shared" si="1990"/>
        <v>1421143.1740799998</v>
      </c>
      <c r="AS246" s="36"/>
      <c r="AT246" s="36">
        <f t="shared" si="1991"/>
        <v>0</v>
      </c>
      <c r="AU246" s="36"/>
      <c r="AV246" s="36">
        <f t="shared" si="1992"/>
        <v>0</v>
      </c>
      <c r="AW246" s="36"/>
      <c r="AX246" s="36">
        <f t="shared" si="1993"/>
        <v>0</v>
      </c>
      <c r="AY246" s="36">
        <v>10</v>
      </c>
      <c r="AZ246" s="36">
        <f t="shared" si="1994"/>
        <v>197479.68975000002</v>
      </c>
      <c r="BA246" s="36"/>
      <c r="BB246" s="36">
        <f t="shared" si="1995"/>
        <v>0</v>
      </c>
      <c r="BC246" s="36"/>
      <c r="BD246" s="36">
        <f t="shared" si="1996"/>
        <v>0</v>
      </c>
      <c r="BE246" s="36"/>
      <c r="BF246" s="36">
        <f t="shared" si="1997"/>
        <v>0</v>
      </c>
      <c r="BG246" s="36"/>
      <c r="BH246" s="36">
        <f t="shared" si="1998"/>
        <v>0</v>
      </c>
      <c r="BI246" s="36">
        <v>530</v>
      </c>
      <c r="BJ246" s="36">
        <f t="shared" si="1999"/>
        <v>9371385.0672749989</v>
      </c>
      <c r="BK246" s="36">
        <v>2</v>
      </c>
      <c r="BL246" s="36">
        <f t="shared" si="2000"/>
        <v>33836.74224</v>
      </c>
      <c r="BM246" s="46">
        <v>15</v>
      </c>
      <c r="BN246" s="36">
        <f t="shared" si="2001"/>
        <v>270914.34824999998</v>
      </c>
      <c r="BO246" s="36">
        <v>33</v>
      </c>
      <c r="BP246" s="36">
        <f t="shared" si="2002"/>
        <v>740102.27444999991</v>
      </c>
      <c r="BQ246" s="36"/>
      <c r="BR246" s="36">
        <f t="shared" si="2003"/>
        <v>0</v>
      </c>
      <c r="BS246" s="36">
        <v>2</v>
      </c>
      <c r="BT246" s="36">
        <f t="shared" si="2004"/>
        <v>24941.320949999998</v>
      </c>
      <c r="BU246" s="36"/>
      <c r="BV246" s="36">
        <f t="shared" si="2005"/>
        <v>0</v>
      </c>
      <c r="BW246" s="36"/>
      <c r="BX246" s="36">
        <f t="shared" si="2006"/>
        <v>0</v>
      </c>
      <c r="BY246" s="36"/>
      <c r="BZ246" s="36">
        <f t="shared" si="2007"/>
        <v>0</v>
      </c>
      <c r="CA246" s="36"/>
      <c r="CB246" s="36">
        <f t="shared" si="2008"/>
        <v>0</v>
      </c>
      <c r="CC246" s="36"/>
      <c r="CD246" s="36">
        <f t="shared" si="2009"/>
        <v>0</v>
      </c>
      <c r="CE246" s="36"/>
      <c r="CF246" s="36">
        <f t="shared" si="2010"/>
        <v>0</v>
      </c>
      <c r="CG246" s="36"/>
      <c r="CH246" s="36">
        <f t="shared" si="2011"/>
        <v>0</v>
      </c>
      <c r="CI246" s="36">
        <v>17</v>
      </c>
      <c r="CJ246" s="36">
        <f t="shared" si="2012"/>
        <v>279762.8938125</v>
      </c>
      <c r="CK246" s="36">
        <v>63</v>
      </c>
      <c r="CL246" s="36">
        <f t="shared" si="2013"/>
        <v>1267906.682763</v>
      </c>
      <c r="CM246" s="36">
        <v>33</v>
      </c>
      <c r="CN246" s="36">
        <f t="shared" si="2013"/>
        <v>763477.98704099993</v>
      </c>
      <c r="CO246" s="41">
        <v>16</v>
      </c>
      <c r="CP246" s="36">
        <f t="shared" si="2014"/>
        <v>299031.22199999995</v>
      </c>
      <c r="CQ246" s="36">
        <v>20</v>
      </c>
      <c r="CR246" s="36">
        <f t="shared" si="2015"/>
        <v>452263.29876000003</v>
      </c>
      <c r="CS246" s="36">
        <v>3</v>
      </c>
      <c r="CT246" s="36">
        <f t="shared" si="2016"/>
        <v>58984.608186000005</v>
      </c>
      <c r="CU246" s="36">
        <v>61</v>
      </c>
      <c r="CV246" s="36">
        <f t="shared" si="2017"/>
        <v>1381967.1300329999</v>
      </c>
      <c r="CW246" s="36">
        <v>43</v>
      </c>
      <c r="CX246" s="36">
        <f t="shared" si="2018"/>
        <v>972366.09233399993</v>
      </c>
      <c r="CY246" s="36">
        <v>39</v>
      </c>
      <c r="CZ246" s="36">
        <f t="shared" si="2019"/>
        <v>883552.75526699983</v>
      </c>
      <c r="DA246" s="36">
        <v>15</v>
      </c>
      <c r="DB246" s="36">
        <f t="shared" si="2020"/>
        <v>280341.77062499995</v>
      </c>
      <c r="DC246" s="36">
        <v>30</v>
      </c>
      <c r="DD246" s="36">
        <f t="shared" si="2021"/>
        <v>577341.56654999999</v>
      </c>
      <c r="DE246" s="36"/>
      <c r="DF246" s="36">
        <f t="shared" si="2022"/>
        <v>0</v>
      </c>
      <c r="DG246" s="36"/>
      <c r="DH246" s="36">
        <f t="shared" si="2023"/>
        <v>0</v>
      </c>
      <c r="DI246" s="36"/>
      <c r="DJ246" s="36">
        <f t="shared" si="2024"/>
        <v>0</v>
      </c>
      <c r="DK246" s="36">
        <v>2</v>
      </c>
      <c r="DL246" s="36">
        <f t="shared" si="1976"/>
        <v>71960.683619999982</v>
      </c>
      <c r="DM246" s="36"/>
      <c r="DN246" s="36">
        <f t="shared" si="1541"/>
        <v>0</v>
      </c>
      <c r="DO246" s="36">
        <f t="shared" si="1778"/>
        <v>1225</v>
      </c>
      <c r="DP246" s="36">
        <f t="shared" si="1778"/>
        <v>23396264.110043999</v>
      </c>
      <c r="DQ246" s="47">
        <f t="shared" si="1597"/>
        <v>1225</v>
      </c>
      <c r="DR246" s="80">
        <f t="shared" si="1543"/>
        <v>1</v>
      </c>
    </row>
    <row r="247" spans="1:122" ht="45" customHeight="1" x14ac:dyDescent="0.25">
      <c r="A247" s="43"/>
      <c r="B247" s="44">
        <v>208</v>
      </c>
      <c r="C247" s="31" t="s">
        <v>372</v>
      </c>
      <c r="D247" s="32">
        <f>D270</f>
        <v>19063</v>
      </c>
      <c r="E247" s="33">
        <v>18530</v>
      </c>
      <c r="F247" s="32">
        <v>1</v>
      </c>
      <c r="G247" s="35">
        <v>1</v>
      </c>
      <c r="H247" s="35">
        <v>1</v>
      </c>
      <c r="I247" s="32">
        <v>1.4</v>
      </c>
      <c r="J247" s="32">
        <v>1.68</v>
      </c>
      <c r="K247" s="32">
        <v>2.23</v>
      </c>
      <c r="L247" s="32">
        <v>2.57</v>
      </c>
      <c r="M247" s="36">
        <v>10</v>
      </c>
      <c r="N247" s="36">
        <f t="shared" si="1927"/>
        <v>278774.00833333336</v>
      </c>
      <c r="O247" s="36">
        <v>0</v>
      </c>
      <c r="P247" s="36">
        <f t="shared" si="1927"/>
        <v>0</v>
      </c>
      <c r="Q247" s="36">
        <v>0</v>
      </c>
      <c r="R247" s="36">
        <f t="shared" si="1977"/>
        <v>0</v>
      </c>
      <c r="S247" s="36"/>
      <c r="T247" s="36">
        <f t="shared" si="1978"/>
        <v>0</v>
      </c>
      <c r="U247" s="36">
        <v>60</v>
      </c>
      <c r="V247" s="36">
        <f t="shared" si="1979"/>
        <v>1683986.5350000001</v>
      </c>
      <c r="W247" s="36">
        <v>0</v>
      </c>
      <c r="X247" s="36">
        <f t="shared" si="1980"/>
        <v>0</v>
      </c>
      <c r="Y247" s="36">
        <v>0</v>
      </c>
      <c r="Z247" s="36">
        <f t="shared" si="1981"/>
        <v>0</v>
      </c>
      <c r="AA247" s="36">
        <v>0</v>
      </c>
      <c r="AB247" s="36">
        <f t="shared" si="1982"/>
        <v>0</v>
      </c>
      <c r="AC247" s="36">
        <v>0</v>
      </c>
      <c r="AD247" s="36">
        <f t="shared" si="1983"/>
        <v>0</v>
      </c>
      <c r="AE247" s="36">
        <v>0</v>
      </c>
      <c r="AF247" s="36">
        <f t="shared" si="1984"/>
        <v>0</v>
      </c>
      <c r="AG247" s="36"/>
      <c r="AH247" s="36">
        <f t="shared" si="1985"/>
        <v>0</v>
      </c>
      <c r="AI247" s="36"/>
      <c r="AJ247" s="36">
        <f t="shared" si="1986"/>
        <v>0</v>
      </c>
      <c r="AK247" s="39">
        <v>0</v>
      </c>
      <c r="AL247" s="36">
        <f t="shared" si="1987"/>
        <v>0</v>
      </c>
      <c r="AM247" s="40">
        <v>12</v>
      </c>
      <c r="AN247" s="36">
        <f t="shared" si="1988"/>
        <v>386705.62559999997</v>
      </c>
      <c r="AO247" s="36"/>
      <c r="AP247" s="36">
        <f t="shared" si="1989"/>
        <v>0</v>
      </c>
      <c r="AQ247" s="36"/>
      <c r="AR247" s="36">
        <f t="shared" si="1990"/>
        <v>0</v>
      </c>
      <c r="AS247" s="36">
        <v>5</v>
      </c>
      <c r="AT247" s="36">
        <f t="shared" si="1991"/>
        <v>166263.59750000003</v>
      </c>
      <c r="AU247" s="36"/>
      <c r="AV247" s="36">
        <f t="shared" si="1992"/>
        <v>0</v>
      </c>
      <c r="AW247" s="36"/>
      <c r="AX247" s="36">
        <f t="shared" si="1993"/>
        <v>0</v>
      </c>
      <c r="AY247" s="36">
        <v>0</v>
      </c>
      <c r="AZ247" s="36">
        <f t="shared" si="1994"/>
        <v>0</v>
      </c>
      <c r="BA247" s="36">
        <v>0</v>
      </c>
      <c r="BB247" s="36">
        <f t="shared" si="1995"/>
        <v>0</v>
      </c>
      <c r="BC247" s="36">
        <v>0</v>
      </c>
      <c r="BD247" s="36">
        <f t="shared" si="1996"/>
        <v>0</v>
      </c>
      <c r="BE247" s="36">
        <v>0</v>
      </c>
      <c r="BF247" s="36">
        <f t="shared" si="1997"/>
        <v>0</v>
      </c>
      <c r="BG247" s="36">
        <v>0</v>
      </c>
      <c r="BH247" s="36">
        <f t="shared" si="1998"/>
        <v>0</v>
      </c>
      <c r="BI247" s="36">
        <v>0</v>
      </c>
      <c r="BJ247" s="36">
        <f t="shared" si="1999"/>
        <v>0</v>
      </c>
      <c r="BK247" s="36"/>
      <c r="BL247" s="36">
        <f t="shared" si="2000"/>
        <v>0</v>
      </c>
      <c r="BM247" s="46"/>
      <c r="BN247" s="36">
        <f t="shared" si="2001"/>
        <v>0</v>
      </c>
      <c r="BO247" s="36">
        <v>0</v>
      </c>
      <c r="BP247" s="36">
        <f t="shared" si="2002"/>
        <v>0</v>
      </c>
      <c r="BQ247" s="36">
        <v>0</v>
      </c>
      <c r="BR247" s="36">
        <f t="shared" si="2003"/>
        <v>0</v>
      </c>
      <c r="BS247" s="36"/>
      <c r="BT247" s="36">
        <f t="shared" si="2004"/>
        <v>0</v>
      </c>
      <c r="BU247" s="36">
        <v>0</v>
      </c>
      <c r="BV247" s="36">
        <f t="shared" si="2005"/>
        <v>0</v>
      </c>
      <c r="BW247" s="36"/>
      <c r="BX247" s="36">
        <f t="shared" si="2006"/>
        <v>0</v>
      </c>
      <c r="BY247" s="36">
        <v>0</v>
      </c>
      <c r="BZ247" s="36">
        <f t="shared" si="2007"/>
        <v>0</v>
      </c>
      <c r="CA247" s="36"/>
      <c r="CB247" s="36">
        <f t="shared" si="2008"/>
        <v>0</v>
      </c>
      <c r="CC247" s="36">
        <v>0</v>
      </c>
      <c r="CD247" s="36">
        <f t="shared" si="2009"/>
        <v>0</v>
      </c>
      <c r="CE247" s="36"/>
      <c r="CF247" s="36">
        <f t="shared" si="2010"/>
        <v>0</v>
      </c>
      <c r="CG247" s="36">
        <v>4</v>
      </c>
      <c r="CH247" s="36">
        <f t="shared" si="2011"/>
        <v>79178.796666666662</v>
      </c>
      <c r="CI247" s="36"/>
      <c r="CJ247" s="36">
        <f t="shared" si="2012"/>
        <v>0</v>
      </c>
      <c r="CK247" s="36">
        <v>17</v>
      </c>
      <c r="CL247" s="36">
        <f t="shared" si="2013"/>
        <v>543069.1259000001</v>
      </c>
      <c r="CM247" s="36"/>
      <c r="CN247" s="36">
        <f t="shared" si="2013"/>
        <v>0</v>
      </c>
      <c r="CO247" s="41"/>
      <c r="CP247" s="36">
        <f t="shared" si="2014"/>
        <v>0</v>
      </c>
      <c r="CQ247" s="36"/>
      <c r="CR247" s="36">
        <f t="shared" si="2015"/>
        <v>0</v>
      </c>
      <c r="CS247" s="36"/>
      <c r="CT247" s="36">
        <f t="shared" si="2016"/>
        <v>0</v>
      </c>
      <c r="CU247" s="36"/>
      <c r="CV247" s="36">
        <f t="shared" si="2017"/>
        <v>0</v>
      </c>
      <c r="CW247" s="36"/>
      <c r="CX247" s="36">
        <f t="shared" si="2018"/>
        <v>0</v>
      </c>
      <c r="CY247" s="36"/>
      <c r="CZ247" s="36">
        <f t="shared" si="2019"/>
        <v>0</v>
      </c>
      <c r="DA247" s="36"/>
      <c r="DB247" s="36">
        <f t="shared" si="2020"/>
        <v>0</v>
      </c>
      <c r="DC247" s="36"/>
      <c r="DD247" s="36">
        <f t="shared" si="2021"/>
        <v>0</v>
      </c>
      <c r="DE247" s="36"/>
      <c r="DF247" s="36">
        <f t="shared" si="2022"/>
        <v>0</v>
      </c>
      <c r="DG247" s="36"/>
      <c r="DH247" s="36">
        <f t="shared" si="2023"/>
        <v>0</v>
      </c>
      <c r="DI247" s="36"/>
      <c r="DJ247" s="36">
        <f t="shared" si="2024"/>
        <v>0</v>
      </c>
      <c r="DK247" s="36"/>
      <c r="DL247" s="36">
        <f t="shared" si="1976"/>
        <v>0</v>
      </c>
      <c r="DM247" s="36"/>
      <c r="DN247" s="36">
        <f t="shared" si="1541"/>
        <v>0</v>
      </c>
      <c r="DO247" s="36">
        <f t="shared" si="1778"/>
        <v>108</v>
      </c>
      <c r="DP247" s="36">
        <f t="shared" si="1778"/>
        <v>3137977.6890000002</v>
      </c>
      <c r="DQ247" s="47">
        <f t="shared" si="1597"/>
        <v>108</v>
      </c>
      <c r="DR247" s="80">
        <f t="shared" si="1543"/>
        <v>1</v>
      </c>
    </row>
    <row r="248" spans="1:122" ht="15.75" customHeight="1" x14ac:dyDescent="0.25">
      <c r="A248" s="43">
        <v>28</v>
      </c>
      <c r="B248" s="71"/>
      <c r="C248" s="67" t="s">
        <v>373</v>
      </c>
      <c r="D248" s="32">
        <f t="shared" si="1544"/>
        <v>19063</v>
      </c>
      <c r="E248" s="33">
        <v>18530</v>
      </c>
      <c r="F248" s="72">
        <v>2.09</v>
      </c>
      <c r="G248" s="35">
        <v>1</v>
      </c>
      <c r="H248" s="35">
        <v>1</v>
      </c>
      <c r="I248" s="32">
        <v>1.4</v>
      </c>
      <c r="J248" s="32">
        <v>1.68</v>
      </c>
      <c r="K248" s="32">
        <v>2.23</v>
      </c>
      <c r="L248" s="32">
        <v>2.57</v>
      </c>
      <c r="M248" s="51">
        <f t="shared" ref="M248:BX248" si="2025">SUM(M249:M253)</f>
        <v>320</v>
      </c>
      <c r="N248" s="51">
        <f t="shared" si="2025"/>
        <v>21001320.245558329</v>
      </c>
      <c r="O248" s="51">
        <f t="shared" si="2025"/>
        <v>26</v>
      </c>
      <c r="P248" s="51">
        <f t="shared" si="2025"/>
        <v>1587896.7514666666</v>
      </c>
      <c r="Q248" s="51">
        <f t="shared" si="2025"/>
        <v>0</v>
      </c>
      <c r="R248" s="51">
        <f t="shared" si="2025"/>
        <v>0</v>
      </c>
      <c r="S248" s="51">
        <f t="shared" si="2025"/>
        <v>0</v>
      </c>
      <c r="T248" s="51">
        <f t="shared" si="2025"/>
        <v>0</v>
      </c>
      <c r="U248" s="51">
        <f t="shared" si="2025"/>
        <v>99</v>
      </c>
      <c r="V248" s="51">
        <f t="shared" si="2025"/>
        <v>7465714.3154999996</v>
      </c>
      <c r="W248" s="51">
        <f t="shared" si="2025"/>
        <v>2</v>
      </c>
      <c r="X248" s="51">
        <f t="shared" si="2025"/>
        <v>114297.34341666664</v>
      </c>
      <c r="Y248" s="51">
        <f t="shared" si="2025"/>
        <v>0</v>
      </c>
      <c r="Z248" s="51">
        <f t="shared" si="2025"/>
        <v>0</v>
      </c>
      <c r="AA248" s="51">
        <f t="shared" si="2025"/>
        <v>0</v>
      </c>
      <c r="AB248" s="51">
        <f t="shared" si="2025"/>
        <v>0</v>
      </c>
      <c r="AC248" s="51">
        <f t="shared" si="2025"/>
        <v>0</v>
      </c>
      <c r="AD248" s="51">
        <f t="shared" si="2025"/>
        <v>0</v>
      </c>
      <c r="AE248" s="51">
        <f t="shared" si="2025"/>
        <v>46</v>
      </c>
      <c r="AF248" s="51">
        <f t="shared" si="2025"/>
        <v>2915087.1582583333</v>
      </c>
      <c r="AG248" s="51">
        <f t="shared" si="2025"/>
        <v>0</v>
      </c>
      <c r="AH248" s="51">
        <f t="shared" si="2025"/>
        <v>0</v>
      </c>
      <c r="AI248" s="51">
        <f t="shared" si="2025"/>
        <v>0</v>
      </c>
      <c r="AJ248" s="51">
        <f t="shared" si="2025"/>
        <v>0</v>
      </c>
      <c r="AK248" s="51">
        <f t="shared" si="2025"/>
        <v>0</v>
      </c>
      <c r="AL248" s="51">
        <f t="shared" si="2025"/>
        <v>0</v>
      </c>
      <c r="AM248" s="51">
        <f t="shared" si="2025"/>
        <v>62</v>
      </c>
      <c r="AN248" s="51">
        <f t="shared" si="2025"/>
        <v>3882202.2263359996</v>
      </c>
      <c r="AO248" s="51">
        <f t="shared" si="2025"/>
        <v>0</v>
      </c>
      <c r="AP248" s="51">
        <f t="shared" si="2025"/>
        <v>0</v>
      </c>
      <c r="AQ248" s="51">
        <f t="shared" si="2025"/>
        <v>109</v>
      </c>
      <c r="AR248" s="51">
        <f t="shared" si="2025"/>
        <v>6980841.5400640005</v>
      </c>
      <c r="AS248" s="51">
        <f t="shared" si="2025"/>
        <v>0</v>
      </c>
      <c r="AT248" s="51">
        <f t="shared" si="2025"/>
        <v>0</v>
      </c>
      <c r="AU248" s="51">
        <f t="shared" si="2025"/>
        <v>0</v>
      </c>
      <c r="AV248" s="51">
        <f t="shared" si="2025"/>
        <v>0</v>
      </c>
      <c r="AW248" s="51">
        <f t="shared" si="2025"/>
        <v>0</v>
      </c>
      <c r="AX248" s="51">
        <f t="shared" si="2025"/>
        <v>0</v>
      </c>
      <c r="AY248" s="51">
        <f t="shared" si="2025"/>
        <v>3</v>
      </c>
      <c r="AZ248" s="51">
        <f t="shared" si="2025"/>
        <v>184627.83692499995</v>
      </c>
      <c r="BA248" s="51">
        <f t="shared" si="2025"/>
        <v>0</v>
      </c>
      <c r="BB248" s="51">
        <f t="shared" si="2025"/>
        <v>0</v>
      </c>
      <c r="BC248" s="51">
        <f t="shared" si="2025"/>
        <v>0</v>
      </c>
      <c r="BD248" s="51">
        <f t="shared" si="2025"/>
        <v>0</v>
      </c>
      <c r="BE248" s="51">
        <f t="shared" si="2025"/>
        <v>0</v>
      </c>
      <c r="BF248" s="51">
        <f t="shared" si="2025"/>
        <v>0</v>
      </c>
      <c r="BG248" s="51">
        <f t="shared" si="2025"/>
        <v>0</v>
      </c>
      <c r="BH248" s="51">
        <f t="shared" si="2025"/>
        <v>0</v>
      </c>
      <c r="BI248" s="51">
        <f t="shared" si="2025"/>
        <v>12</v>
      </c>
      <c r="BJ248" s="51">
        <f t="shared" si="2025"/>
        <v>690434.47934999992</v>
      </c>
      <c r="BK248" s="51">
        <f t="shared" si="2025"/>
        <v>20</v>
      </c>
      <c r="BL248" s="51">
        <f t="shared" si="2025"/>
        <v>1128428.4991466666</v>
      </c>
      <c r="BM248" s="51">
        <f t="shared" si="2025"/>
        <v>0</v>
      </c>
      <c r="BN248" s="51">
        <f t="shared" si="2025"/>
        <v>0</v>
      </c>
      <c r="BO248" s="51">
        <f t="shared" si="2025"/>
        <v>0</v>
      </c>
      <c r="BP248" s="51">
        <f t="shared" si="2025"/>
        <v>0</v>
      </c>
      <c r="BQ248" s="51">
        <f t="shared" si="2025"/>
        <v>0</v>
      </c>
      <c r="BR248" s="51">
        <f t="shared" si="2025"/>
        <v>0</v>
      </c>
      <c r="BS248" s="51">
        <f t="shared" si="2025"/>
        <v>0</v>
      </c>
      <c r="BT248" s="51">
        <f t="shared" si="2025"/>
        <v>0</v>
      </c>
      <c r="BU248" s="51">
        <f t="shared" si="2025"/>
        <v>0</v>
      </c>
      <c r="BV248" s="51">
        <f t="shared" si="2025"/>
        <v>0</v>
      </c>
      <c r="BW248" s="51">
        <f t="shared" si="2025"/>
        <v>0</v>
      </c>
      <c r="BX248" s="51">
        <f t="shared" si="2025"/>
        <v>0</v>
      </c>
      <c r="BY248" s="51">
        <f t="shared" ref="BY248:DQ248" si="2026">SUM(BY249:BY253)</f>
        <v>0</v>
      </c>
      <c r="BZ248" s="51">
        <f t="shared" si="2026"/>
        <v>0</v>
      </c>
      <c r="CA248" s="51">
        <f t="shared" si="2026"/>
        <v>2</v>
      </c>
      <c r="CB248" s="51">
        <f t="shared" si="2026"/>
        <v>110085.83039999998</v>
      </c>
      <c r="CC248" s="51">
        <f t="shared" si="2026"/>
        <v>0</v>
      </c>
      <c r="CD248" s="51">
        <f t="shared" si="2026"/>
        <v>0</v>
      </c>
      <c r="CE248" s="51">
        <f t="shared" si="2026"/>
        <v>0</v>
      </c>
      <c r="CF248" s="51">
        <f t="shared" si="2026"/>
        <v>0</v>
      </c>
      <c r="CG248" s="51">
        <f t="shared" si="2026"/>
        <v>0</v>
      </c>
      <c r="CH248" s="51">
        <f t="shared" si="2026"/>
        <v>0</v>
      </c>
      <c r="CI248" s="51">
        <f t="shared" si="2026"/>
        <v>0</v>
      </c>
      <c r="CJ248" s="51">
        <f t="shared" si="2026"/>
        <v>0</v>
      </c>
      <c r="CK248" s="51">
        <f t="shared" si="2026"/>
        <v>36</v>
      </c>
      <c r="CL248" s="51">
        <f t="shared" si="2026"/>
        <v>2294946.235568</v>
      </c>
      <c r="CM248" s="51">
        <f t="shared" si="2026"/>
        <v>25</v>
      </c>
      <c r="CN248" s="51">
        <f t="shared" si="2026"/>
        <v>1786589.9023349998</v>
      </c>
      <c r="CO248" s="59">
        <f t="shared" si="2026"/>
        <v>5</v>
      </c>
      <c r="CP248" s="51">
        <f t="shared" si="2026"/>
        <v>284791.63999999996</v>
      </c>
      <c r="CQ248" s="51">
        <f t="shared" si="2026"/>
        <v>10</v>
      </c>
      <c r="CR248" s="51">
        <f t="shared" si="2026"/>
        <v>693829.3305579999</v>
      </c>
      <c r="CS248" s="51">
        <f t="shared" si="2026"/>
        <v>3</v>
      </c>
      <c r="CT248" s="51">
        <f t="shared" si="2026"/>
        <v>179762.61542399996</v>
      </c>
      <c r="CU248" s="51">
        <f t="shared" si="2026"/>
        <v>28</v>
      </c>
      <c r="CV248" s="51">
        <f t="shared" si="2026"/>
        <v>1775016.8498159996</v>
      </c>
      <c r="CW248" s="51">
        <f t="shared" si="2026"/>
        <v>10</v>
      </c>
      <c r="CX248" s="51">
        <f t="shared" si="2026"/>
        <v>689163.12192000006</v>
      </c>
      <c r="CY248" s="51">
        <f t="shared" si="2026"/>
        <v>17</v>
      </c>
      <c r="CZ248" s="51">
        <f t="shared" si="2026"/>
        <v>1220144.2810829997</v>
      </c>
      <c r="DA248" s="51">
        <f t="shared" si="2026"/>
        <v>18</v>
      </c>
      <c r="DB248" s="51">
        <f t="shared" si="2026"/>
        <v>923792.88224999991</v>
      </c>
      <c r="DC248" s="51">
        <f t="shared" si="2026"/>
        <v>15</v>
      </c>
      <c r="DD248" s="51">
        <f t="shared" si="2026"/>
        <v>868761.59537999984</v>
      </c>
      <c r="DE248" s="51">
        <f t="shared" si="2026"/>
        <v>0</v>
      </c>
      <c r="DF248" s="51">
        <f t="shared" si="2026"/>
        <v>0</v>
      </c>
      <c r="DG248" s="51">
        <f t="shared" si="2026"/>
        <v>6</v>
      </c>
      <c r="DH248" s="51">
        <f t="shared" si="2026"/>
        <v>356708.77704000002</v>
      </c>
      <c r="DI248" s="51">
        <f t="shared" si="2026"/>
        <v>0</v>
      </c>
      <c r="DJ248" s="51">
        <f t="shared" si="2026"/>
        <v>0</v>
      </c>
      <c r="DK248" s="51">
        <f t="shared" si="2026"/>
        <v>8</v>
      </c>
      <c r="DL248" s="51">
        <f t="shared" si="2026"/>
        <v>797849.80172333319</v>
      </c>
      <c r="DM248" s="51">
        <f t="shared" si="2026"/>
        <v>0</v>
      </c>
      <c r="DN248" s="51">
        <f t="shared" si="2026"/>
        <v>0</v>
      </c>
      <c r="DO248" s="51">
        <f t="shared" si="2026"/>
        <v>882</v>
      </c>
      <c r="DP248" s="51">
        <f t="shared" si="2026"/>
        <v>57932293.259518996</v>
      </c>
      <c r="DQ248" s="51">
        <f t="shared" si="2026"/>
        <v>882</v>
      </c>
      <c r="DR248" s="70">
        <f t="shared" ref="DR248" si="2027">SUM(DQ248/DO248)</f>
        <v>1</v>
      </c>
    </row>
    <row r="249" spans="1:122" ht="28.5" customHeight="1" x14ac:dyDescent="0.25">
      <c r="A249" s="43"/>
      <c r="B249" s="44">
        <v>209</v>
      </c>
      <c r="C249" s="31" t="s">
        <v>374</v>
      </c>
      <c r="D249" s="32">
        <f t="shared" si="1544"/>
        <v>19063</v>
      </c>
      <c r="E249" s="33">
        <v>18530</v>
      </c>
      <c r="F249" s="45">
        <v>2.0499999999999998</v>
      </c>
      <c r="G249" s="35">
        <v>1</v>
      </c>
      <c r="H249" s="35">
        <v>1</v>
      </c>
      <c r="I249" s="32">
        <v>1.4</v>
      </c>
      <c r="J249" s="32">
        <v>1.68</v>
      </c>
      <c r="K249" s="32">
        <v>2.23</v>
      </c>
      <c r="L249" s="32">
        <v>2.57</v>
      </c>
      <c r="M249" s="36">
        <v>79</v>
      </c>
      <c r="N249" s="36">
        <f t="shared" si="1927"/>
        <v>4514745.064958333</v>
      </c>
      <c r="O249" s="36">
        <v>0</v>
      </c>
      <c r="P249" s="36">
        <f t="shared" si="1927"/>
        <v>0</v>
      </c>
      <c r="Q249" s="36">
        <v>0</v>
      </c>
      <c r="R249" s="36">
        <f t="shared" ref="R249:R252" si="2028">(Q249/12*5*$D249*$F249*$G249*$I249*R$11)+(Q249/12*7*$E249*$F249*$H249*$I249*R$12)</f>
        <v>0</v>
      </c>
      <c r="S249" s="36"/>
      <c r="T249" s="36">
        <f t="shared" ref="T249:T252" si="2029">(S249/12*5*$D249*$F249*$G249*$I249*T$11)+(S249/12*7*$E249*$F249*$H249*$I249*T$12)</f>
        <v>0</v>
      </c>
      <c r="U249" s="36"/>
      <c r="V249" s="36">
        <f t="shared" ref="V249:V252" si="2030">(U249/12*5*$D249*$F249*$G249*$I249*V$11)+(U249/12*7*$E249*$F249*$H249*$I249*V$12)</f>
        <v>0</v>
      </c>
      <c r="W249" s="36">
        <v>2</v>
      </c>
      <c r="X249" s="36">
        <f t="shared" ref="X249:X252" si="2031">(W249/12*5*$D249*$F249*$G249*$I249*X$11)+(W249/12*7*$E249*$F249*$H249*$I249*X$12)</f>
        <v>114297.34341666664</v>
      </c>
      <c r="Y249" s="36">
        <v>0</v>
      </c>
      <c r="Z249" s="36">
        <f t="shared" ref="Z249:Z252" si="2032">(Y249/12*5*$D249*$F249*$G249*$I249*Z$11)+(Y249/12*7*$E249*$F249*$H249*$I249*Z$12)</f>
        <v>0</v>
      </c>
      <c r="AA249" s="36">
        <v>0</v>
      </c>
      <c r="AB249" s="36">
        <f t="shared" ref="AB249:AB252" si="2033">(AA249/12*5*$D249*$F249*$G249*$I249*AB$11)+(AA249/12*7*$E249*$F249*$H249*$I249*AB$12)</f>
        <v>0</v>
      </c>
      <c r="AC249" s="36">
        <v>0</v>
      </c>
      <c r="AD249" s="36">
        <f t="shared" ref="AD249:AD252" si="2034">(AC249/12*5*$D249*$F249*$G249*$I249*AD$11)+(AC249/12*7*$E249*$F249*$H249*$I249*AD$12)</f>
        <v>0</v>
      </c>
      <c r="AE249" s="36">
        <v>11</v>
      </c>
      <c r="AF249" s="36">
        <f t="shared" ref="AF249:AF252" si="2035">(AE249/12*5*$D249*$F249*$G249*$I249*AF$11)+(AE249/12*7*$E249*$F249*$H249*$I249*AF$12)</f>
        <v>628635.3887916666</v>
      </c>
      <c r="AG249" s="36"/>
      <c r="AH249" s="36">
        <f t="shared" ref="AH249:AH252" si="2036">(AG249/12*5*$D249*$F249*$G249*$I249*AH$11)+(AG249/12*7*$E249*$F249*$H249*$I249*AH$12)</f>
        <v>0</v>
      </c>
      <c r="AI249" s="36"/>
      <c r="AJ249" s="36">
        <f t="shared" ref="AJ249:AJ252" si="2037">(AI249/12*5*$D249*$F249*$G249*$I249*AJ$11)+(AI249/12*7*$E249*$F249*$H249*$I249*AJ$12)</f>
        <v>0</v>
      </c>
      <c r="AK249" s="39">
        <v>0</v>
      </c>
      <c r="AL249" s="36">
        <f t="shared" ref="AL249:AL252" si="2038">(AK249/12*5*$D249*$F249*$G249*$I249*AL$11)+(AK249/12*7*$E249*$F249*$H249*$I249*AL$12)</f>
        <v>0</v>
      </c>
      <c r="AM249" s="40">
        <v>11</v>
      </c>
      <c r="AN249" s="36">
        <f t="shared" si="1988"/>
        <v>726684.32143999997</v>
      </c>
      <c r="AO249" s="36"/>
      <c r="AP249" s="36">
        <f t="shared" si="1989"/>
        <v>0</v>
      </c>
      <c r="AQ249" s="36">
        <v>16</v>
      </c>
      <c r="AR249" s="36">
        <f t="shared" si="1990"/>
        <v>1056995.3766399999</v>
      </c>
      <c r="AS249" s="36">
        <v>0</v>
      </c>
      <c r="AT249" s="36">
        <f t="shared" si="1991"/>
        <v>0</v>
      </c>
      <c r="AU249" s="36"/>
      <c r="AV249" s="36">
        <f t="shared" ref="AV249:AV252" si="2039">(AU249/12*5*$D249*$F249*$G249*$I249*AV$11)+(AU249/12*7*$E249*$F249*$H249*$I249*AV$12)</f>
        <v>0</v>
      </c>
      <c r="AW249" s="36"/>
      <c r="AX249" s="36">
        <f t="shared" ref="AX249:AX252" si="2040">(AW249/12*5*$D249*$F249*$G249*$I249*AX$11)+(AW249/12*7*$E249*$F249*$H249*$I249*AX$12)</f>
        <v>0</v>
      </c>
      <c r="AY249" s="36">
        <v>1</v>
      </c>
      <c r="AZ249" s="36">
        <f t="shared" si="1994"/>
        <v>64259.264124999994</v>
      </c>
      <c r="BA249" s="36">
        <v>0</v>
      </c>
      <c r="BB249" s="36">
        <f t="shared" ref="BB249:BB252" si="2041">(BA249/12*5*$D249*$F249*$G249*$I249*BB$11)+(BA249/12*7*$E249*$F249*$H249*$I249*BB$12)</f>
        <v>0</v>
      </c>
      <c r="BC249" s="36">
        <v>0</v>
      </c>
      <c r="BD249" s="36">
        <f t="shared" ref="BD249:BD252" si="2042">(BC249/12*5*$D249*$F249*$G249*$I249*BD$11)+(BC249/12*7*$E249*$F249*$H249*$I249*BD$12)</f>
        <v>0</v>
      </c>
      <c r="BE249" s="36">
        <v>0</v>
      </c>
      <c r="BF249" s="36">
        <f t="shared" ref="BF249:BF252" si="2043">(BE249/12*5*$D249*$F249*$G249*$I249*BF$11)+(BE249/12*7*$E249*$F249*$H249*$I249*BF$12)</f>
        <v>0</v>
      </c>
      <c r="BG249" s="36">
        <v>0</v>
      </c>
      <c r="BH249" s="36">
        <f t="shared" si="1998"/>
        <v>0</v>
      </c>
      <c r="BI249" s="36">
        <v>12</v>
      </c>
      <c r="BJ249" s="36">
        <f t="shared" ref="BJ249:BJ252" si="2044">(BI249/12*5*$D249*$F249*$G249*$I249*BJ$11)+(BI249/12*7*$E249*$F249*$H249*$I249*BJ$12)</f>
        <v>690434.47934999992</v>
      </c>
      <c r="BK249" s="36">
        <v>18</v>
      </c>
      <c r="BL249" s="36">
        <f t="shared" ref="BL249:BL252" si="2045">(BK249/12*5*$D249*$F249*$G249*$I249*BL$11)+(BK249/12*7*$E249*$F249*$H249*$I249*BL$12)</f>
        <v>990933.16559999995</v>
      </c>
      <c r="BM249" s="46">
        <v>0</v>
      </c>
      <c r="BN249" s="36">
        <f t="shared" si="2001"/>
        <v>0</v>
      </c>
      <c r="BO249" s="36">
        <v>0</v>
      </c>
      <c r="BP249" s="36">
        <f t="shared" si="2002"/>
        <v>0</v>
      </c>
      <c r="BQ249" s="36">
        <v>0</v>
      </c>
      <c r="BR249" s="36">
        <f t="shared" ref="BR249:BR252" si="2046">(BQ249/12*5*$D249*$F249*$G249*$I249*BR$11)+(BQ249/12*7*$E249*$F249*$H249*$I249*BR$12)</f>
        <v>0</v>
      </c>
      <c r="BS249" s="36">
        <v>0</v>
      </c>
      <c r="BT249" s="36">
        <f t="shared" ref="BT249:BT252" si="2047">(BS249/12*5*$D249*$F249*$G249*$I249*BT$11)+(BS249/12*7*$E249*$F249*$H249*$I249*BT$12)</f>
        <v>0</v>
      </c>
      <c r="BU249" s="36">
        <v>0</v>
      </c>
      <c r="BV249" s="36">
        <f t="shared" si="2005"/>
        <v>0</v>
      </c>
      <c r="BW249" s="36"/>
      <c r="BX249" s="36">
        <f t="shared" si="2006"/>
        <v>0</v>
      </c>
      <c r="BY249" s="36">
        <v>0</v>
      </c>
      <c r="BZ249" s="36">
        <f t="shared" ref="BZ249:BZ252" si="2048">(BY249/12*5*$D249*$F249*$G249*$I249*BZ$11)+(BY249/12*7*$E249*$F249*$H249*$I249*BZ$12)</f>
        <v>0</v>
      </c>
      <c r="CA249" s="36">
        <v>0</v>
      </c>
      <c r="CB249" s="36">
        <f t="shared" si="2008"/>
        <v>0</v>
      </c>
      <c r="CC249" s="36">
        <v>0</v>
      </c>
      <c r="CD249" s="36">
        <f t="shared" ref="CD249:CD252" si="2049">(CC249/12*5*$D249*$F249*$G249*$I249*CD$11)+(CC249/12*7*$E249*$F249*$H249*$I249*CD$12)</f>
        <v>0</v>
      </c>
      <c r="CE249" s="36"/>
      <c r="CF249" s="36">
        <f t="shared" ref="CF249:CF252" si="2050">(CE249/12*5*$D249*$F249*$G249*$I249*CF$11)+(CE249/12*7*$E249*$F249*$H249*$I249*CF$12)</f>
        <v>0</v>
      </c>
      <c r="CG249" s="36"/>
      <c r="CH249" s="36">
        <f t="shared" ref="CH249:CH252" si="2051">(CG249/12*5*$D249*$F249*$G249*$I249*CH$11)+(CG249/12*7*$E249*$F249*$H249*$I249*CH$12)</f>
        <v>0</v>
      </c>
      <c r="CI249" s="36"/>
      <c r="CJ249" s="36">
        <f t="shared" ref="CJ249:CJ252" si="2052">(CI249/12*5*$D249*$F249*$G249*$I249*CJ$11)+(CI249/12*7*$E249*$F249*$H249*$I249*CJ$12)</f>
        <v>0</v>
      </c>
      <c r="CK249" s="36">
        <v>16</v>
      </c>
      <c r="CL249" s="36">
        <f t="shared" si="2013"/>
        <v>1047803.9605599999</v>
      </c>
      <c r="CM249" s="36">
        <v>5</v>
      </c>
      <c r="CN249" s="36">
        <f t="shared" si="2013"/>
        <v>376414.11097499996</v>
      </c>
      <c r="CO249" s="41"/>
      <c r="CP249" s="36">
        <f t="shared" ref="CP249:CP252" si="2053">(CO249/12*5*$D249*$F249*$G249*$I249*CP$11)+(CO249/12*7*$E249*$F249*$H249*$I249*CP$12)</f>
        <v>0</v>
      </c>
      <c r="CQ249" s="36">
        <v>1</v>
      </c>
      <c r="CR249" s="36">
        <f t="shared" ref="CR249:CR252" si="2054">(CQ249/12*5*$D249*$F249*$G249*$J249*CR$11)+(CQ249/12*7*$E249*$F249*$H249*$J249*CR$12)</f>
        <v>73582.520829999994</v>
      </c>
      <c r="CS249" s="36"/>
      <c r="CT249" s="36">
        <f t="shared" ref="CT249:CT252" si="2055">(CS249/12*5*$D249*$F249*$G249*$J249*CT$11)+(CS249/12*7*$E249*$F249*$H249*$J249*CT$12)</f>
        <v>0</v>
      </c>
      <c r="CU249" s="36">
        <v>4</v>
      </c>
      <c r="CV249" s="36">
        <f t="shared" ref="CV249:CV252" si="2056">(CU249/12*5*$D249*$F249*$G249*$J249*CV$11)+(CU249/12*7*$E249*$F249*$H249*$J249*CV$12)</f>
        <v>294877.19141999993</v>
      </c>
      <c r="CW249" s="36"/>
      <c r="CX249" s="36">
        <f t="shared" ref="CX249:CX252" si="2057">(CW249/12*5*$D249*$F249*$G249*$J249*CX$11)+(CW249/12*7*$E249*$F249*$H249*$J249*CX$12)</f>
        <v>0</v>
      </c>
      <c r="CY249" s="36">
        <v>5</v>
      </c>
      <c r="CZ249" s="36">
        <f t="shared" ref="CZ249:CZ252" si="2058">(CY249/12*5*$D249*$F249*$G249*$J249*CZ$11)+(CY249/12*7*$E249*$F249*$H249*$J249*CZ$12)</f>
        <v>368596.48927499994</v>
      </c>
      <c r="DA249" s="36"/>
      <c r="DB249" s="36">
        <f t="shared" ref="DB249:DB252" si="2059">(DA249/12*5*$D249*$F249*$G249*$I249*DB$11)+(DA249/12*7*$E249*$F249*$H249*$I249*DB$12)</f>
        <v>0</v>
      </c>
      <c r="DC249" s="36">
        <v>6</v>
      </c>
      <c r="DD249" s="36">
        <f t="shared" ref="DD249:DD252" si="2060">(DC249/12*5*$D249*$F249*$G249*$I249*DD$11)+(DC249/12*7*$E249*$F249*$H249*$I249*DD$12)</f>
        <v>375730.22584999993</v>
      </c>
      <c r="DE249" s="36"/>
      <c r="DF249" s="36">
        <f t="shared" ref="DF249:DF252" si="2061">(DE249/12*5*$D249*$F249*$G249*$J249*DF$11)+(DE249/12*7*$E249*$F249*$H249*$J249*DF$12)</f>
        <v>0</v>
      </c>
      <c r="DG249" s="36"/>
      <c r="DH249" s="36">
        <f t="shared" ref="DH249:DH252" si="2062">(DG249/12*5*$D249*$F249*$G249*$J249*DH$11)+(DG249/12*7*$E249*$F249*$H249*$J249*DH$12)</f>
        <v>0</v>
      </c>
      <c r="DI249" s="36"/>
      <c r="DJ249" s="36">
        <f t="shared" ref="DJ249:DJ252" si="2063">(DI249/12*5*$D249*$F249*$G249*$K249*DJ$11)+(DI249/12*7*$E249*$F249*$H249*$K249*DJ$12)</f>
        <v>0</v>
      </c>
      <c r="DK249" s="36">
        <v>1</v>
      </c>
      <c r="DL249" s="36">
        <f t="shared" si="1976"/>
        <v>117078.89001666664</v>
      </c>
      <c r="DM249" s="36"/>
      <c r="DN249" s="36">
        <f t="shared" si="1541"/>
        <v>0</v>
      </c>
      <c r="DO249" s="36">
        <f t="shared" ref="DO249:DP253" si="2064">SUM(M249,O249,Q249,S249,U249,W249,Y249,AA249,AC249,AE249,AG249,AI249,AK249,AM249,AO249,AQ249,AS249,AU249,AW249,AY249,BA249,BC249,BE249,BG249,BI249,BK249,BM249,BO249,BQ249,BS249,BU249,BW249,BY249,CA249,CC249,CE249,CG249,CI249,CK249,CM249,CO249,CQ249,CS249,CU249,CW249,CY249,DA249,DC249,DE249,DG249,DI249,DK249,DM249)</f>
        <v>188</v>
      </c>
      <c r="DP249" s="36">
        <f t="shared" si="2064"/>
        <v>11441067.793248329</v>
      </c>
      <c r="DQ249" s="47">
        <f t="shared" si="1597"/>
        <v>188</v>
      </c>
      <c r="DR249" s="80">
        <f t="shared" si="1543"/>
        <v>1</v>
      </c>
    </row>
    <row r="250" spans="1:122" ht="45" customHeight="1" x14ac:dyDescent="0.25">
      <c r="A250" s="43"/>
      <c r="B250" s="44">
        <v>210</v>
      </c>
      <c r="C250" s="31" t="s">
        <v>375</v>
      </c>
      <c r="D250" s="32">
        <f t="shared" si="1544"/>
        <v>19063</v>
      </c>
      <c r="E250" s="33">
        <v>18530</v>
      </c>
      <c r="F250" s="45">
        <v>1.54</v>
      </c>
      <c r="G250" s="35">
        <v>1</v>
      </c>
      <c r="H250" s="35">
        <v>1</v>
      </c>
      <c r="I250" s="32">
        <v>1.4</v>
      </c>
      <c r="J250" s="32">
        <v>1.68</v>
      </c>
      <c r="K250" s="32">
        <v>2.23</v>
      </c>
      <c r="L250" s="32">
        <v>2.57</v>
      </c>
      <c r="M250" s="36">
        <v>20</v>
      </c>
      <c r="N250" s="36">
        <f t="shared" si="1927"/>
        <v>858623.94566666661</v>
      </c>
      <c r="O250" s="36">
        <v>0</v>
      </c>
      <c r="P250" s="36">
        <f t="shared" si="1927"/>
        <v>0</v>
      </c>
      <c r="Q250" s="36">
        <v>0</v>
      </c>
      <c r="R250" s="36">
        <f t="shared" si="2028"/>
        <v>0</v>
      </c>
      <c r="S250" s="36"/>
      <c r="T250" s="36">
        <f t="shared" si="2029"/>
        <v>0</v>
      </c>
      <c r="U250" s="36"/>
      <c r="V250" s="36">
        <f t="shared" si="2030"/>
        <v>0</v>
      </c>
      <c r="W250" s="36">
        <v>0</v>
      </c>
      <c r="X250" s="36">
        <f t="shared" si="2031"/>
        <v>0</v>
      </c>
      <c r="Y250" s="36">
        <v>0</v>
      </c>
      <c r="Z250" s="36">
        <f t="shared" si="2032"/>
        <v>0</v>
      </c>
      <c r="AA250" s="36">
        <v>0</v>
      </c>
      <c r="AB250" s="36">
        <f t="shared" si="2033"/>
        <v>0</v>
      </c>
      <c r="AC250" s="36">
        <v>0</v>
      </c>
      <c r="AD250" s="36">
        <f t="shared" si="2034"/>
        <v>0</v>
      </c>
      <c r="AE250" s="36">
        <v>4</v>
      </c>
      <c r="AF250" s="36">
        <f t="shared" si="2035"/>
        <v>171724.78913333331</v>
      </c>
      <c r="AG250" s="36"/>
      <c r="AH250" s="36">
        <f t="shared" si="2036"/>
        <v>0</v>
      </c>
      <c r="AI250" s="36"/>
      <c r="AJ250" s="36">
        <f t="shared" si="2037"/>
        <v>0</v>
      </c>
      <c r="AK250" s="39">
        <v>0</v>
      </c>
      <c r="AL250" s="36">
        <f t="shared" si="2038"/>
        <v>0</v>
      </c>
      <c r="AM250" s="40">
        <v>0</v>
      </c>
      <c r="AN250" s="36">
        <f t="shared" si="1988"/>
        <v>0</v>
      </c>
      <c r="AO250" s="36">
        <v>0</v>
      </c>
      <c r="AP250" s="36">
        <f t="shared" si="1989"/>
        <v>0</v>
      </c>
      <c r="AQ250" s="36">
        <v>3</v>
      </c>
      <c r="AR250" s="36">
        <f t="shared" si="1990"/>
        <v>148881.66585600001</v>
      </c>
      <c r="AS250" s="36"/>
      <c r="AT250" s="36">
        <f t="shared" si="1991"/>
        <v>0</v>
      </c>
      <c r="AU250" s="36"/>
      <c r="AV250" s="36">
        <f t="shared" si="2039"/>
        <v>0</v>
      </c>
      <c r="AW250" s="36"/>
      <c r="AX250" s="36">
        <f t="shared" si="2040"/>
        <v>0</v>
      </c>
      <c r="AY250" s="36">
        <v>0</v>
      </c>
      <c r="AZ250" s="36">
        <f t="shared" si="1994"/>
        <v>0</v>
      </c>
      <c r="BA250" s="36">
        <v>0</v>
      </c>
      <c r="BB250" s="36">
        <f t="shared" si="2041"/>
        <v>0</v>
      </c>
      <c r="BC250" s="36">
        <v>0</v>
      </c>
      <c r="BD250" s="36">
        <f t="shared" si="2042"/>
        <v>0</v>
      </c>
      <c r="BE250" s="36">
        <v>0</v>
      </c>
      <c r="BF250" s="36">
        <f t="shared" si="2043"/>
        <v>0</v>
      </c>
      <c r="BG250" s="36">
        <v>0</v>
      </c>
      <c r="BH250" s="36">
        <f t="shared" si="1998"/>
        <v>0</v>
      </c>
      <c r="BI250" s="36">
        <v>0</v>
      </c>
      <c r="BJ250" s="36">
        <f t="shared" si="2044"/>
        <v>0</v>
      </c>
      <c r="BK250" s="36"/>
      <c r="BL250" s="36">
        <f t="shared" si="2045"/>
        <v>0</v>
      </c>
      <c r="BM250" s="46">
        <v>0</v>
      </c>
      <c r="BN250" s="36">
        <f t="shared" si="2001"/>
        <v>0</v>
      </c>
      <c r="BO250" s="36">
        <v>0</v>
      </c>
      <c r="BP250" s="36">
        <f t="shared" si="2002"/>
        <v>0</v>
      </c>
      <c r="BQ250" s="36">
        <v>0</v>
      </c>
      <c r="BR250" s="36">
        <f t="shared" si="2046"/>
        <v>0</v>
      </c>
      <c r="BS250" s="36">
        <v>0</v>
      </c>
      <c r="BT250" s="36">
        <f t="shared" si="2047"/>
        <v>0</v>
      </c>
      <c r="BU250" s="36">
        <v>0</v>
      </c>
      <c r="BV250" s="36">
        <f t="shared" si="2005"/>
        <v>0</v>
      </c>
      <c r="BW250" s="36"/>
      <c r="BX250" s="36">
        <f t="shared" si="2006"/>
        <v>0</v>
      </c>
      <c r="BY250" s="36">
        <v>0</v>
      </c>
      <c r="BZ250" s="36">
        <f t="shared" si="2048"/>
        <v>0</v>
      </c>
      <c r="CA250" s="36"/>
      <c r="CB250" s="36">
        <f t="shared" si="2008"/>
        <v>0</v>
      </c>
      <c r="CC250" s="36">
        <v>0</v>
      </c>
      <c r="CD250" s="36">
        <f t="shared" si="2049"/>
        <v>0</v>
      </c>
      <c r="CE250" s="36"/>
      <c r="CF250" s="36">
        <f t="shared" si="2050"/>
        <v>0</v>
      </c>
      <c r="CG250" s="36"/>
      <c r="CH250" s="36">
        <f t="shared" si="2051"/>
        <v>0</v>
      </c>
      <c r="CI250" s="36"/>
      <c r="CJ250" s="36">
        <f t="shared" si="2052"/>
        <v>0</v>
      </c>
      <c r="CK250" s="36"/>
      <c r="CL250" s="36">
        <f t="shared" si="2013"/>
        <v>0</v>
      </c>
      <c r="CM250" s="36"/>
      <c r="CN250" s="36">
        <f t="shared" si="2013"/>
        <v>0</v>
      </c>
      <c r="CO250" s="41"/>
      <c r="CP250" s="36">
        <f t="shared" si="2053"/>
        <v>0</v>
      </c>
      <c r="CQ250" s="36"/>
      <c r="CR250" s="36">
        <f t="shared" si="2054"/>
        <v>0</v>
      </c>
      <c r="CS250" s="36"/>
      <c r="CT250" s="36">
        <f t="shared" si="2055"/>
        <v>0</v>
      </c>
      <c r="CU250" s="36">
        <v>18</v>
      </c>
      <c r="CV250" s="36">
        <f t="shared" si="2056"/>
        <v>996828.74953199993</v>
      </c>
      <c r="CW250" s="36"/>
      <c r="CX250" s="36">
        <f t="shared" si="2057"/>
        <v>0</v>
      </c>
      <c r="CY250" s="36"/>
      <c r="CZ250" s="36">
        <f t="shared" si="2058"/>
        <v>0</v>
      </c>
      <c r="DA250" s="36">
        <v>9</v>
      </c>
      <c r="DB250" s="36">
        <f t="shared" si="2059"/>
        <v>411167.93024999998</v>
      </c>
      <c r="DC250" s="36">
        <v>3</v>
      </c>
      <c r="DD250" s="36">
        <f t="shared" si="2060"/>
        <v>141127.93848999997</v>
      </c>
      <c r="DE250" s="36"/>
      <c r="DF250" s="36">
        <f t="shared" si="2061"/>
        <v>0</v>
      </c>
      <c r="DG250" s="36">
        <v>6</v>
      </c>
      <c r="DH250" s="36">
        <f t="shared" si="2062"/>
        <v>356708.77704000002</v>
      </c>
      <c r="DI250" s="36"/>
      <c r="DJ250" s="36">
        <f t="shared" si="2063"/>
        <v>0</v>
      </c>
      <c r="DK250" s="36">
        <v>4</v>
      </c>
      <c r="DL250" s="36">
        <f t="shared" si="1976"/>
        <v>351807.7865866666</v>
      </c>
      <c r="DM250" s="36"/>
      <c r="DN250" s="36">
        <f t="shared" si="1541"/>
        <v>0</v>
      </c>
      <c r="DO250" s="36">
        <f t="shared" si="2064"/>
        <v>67</v>
      </c>
      <c r="DP250" s="36">
        <f t="shared" si="2064"/>
        <v>3436871.5825546668</v>
      </c>
      <c r="DQ250" s="47">
        <f t="shared" si="1597"/>
        <v>67</v>
      </c>
      <c r="DR250" s="80">
        <f t="shared" si="1543"/>
        <v>1</v>
      </c>
    </row>
    <row r="251" spans="1:122" ht="45" customHeight="1" x14ac:dyDescent="0.25">
      <c r="A251" s="43"/>
      <c r="B251" s="44">
        <v>211</v>
      </c>
      <c r="C251" s="31" t="s">
        <v>376</v>
      </c>
      <c r="D251" s="32">
        <f t="shared" si="1544"/>
        <v>19063</v>
      </c>
      <c r="E251" s="33">
        <v>18530</v>
      </c>
      <c r="F251" s="45">
        <v>1.92</v>
      </c>
      <c r="G251" s="35">
        <v>1</v>
      </c>
      <c r="H251" s="35">
        <v>1</v>
      </c>
      <c r="I251" s="32">
        <v>1.4</v>
      </c>
      <c r="J251" s="32">
        <v>1.68</v>
      </c>
      <c r="K251" s="32">
        <v>2.23</v>
      </c>
      <c r="L251" s="32">
        <v>2.57</v>
      </c>
      <c r="M251" s="36">
        <v>125</v>
      </c>
      <c r="N251" s="36">
        <f t="shared" si="1927"/>
        <v>6690576.1999999993</v>
      </c>
      <c r="O251" s="36">
        <v>15</v>
      </c>
      <c r="P251" s="36">
        <f t="shared" si="1927"/>
        <v>802869.14399999997</v>
      </c>
      <c r="Q251" s="36">
        <v>0</v>
      </c>
      <c r="R251" s="36">
        <f t="shared" si="2028"/>
        <v>0</v>
      </c>
      <c r="S251" s="36"/>
      <c r="T251" s="36">
        <f t="shared" si="2029"/>
        <v>0</v>
      </c>
      <c r="U251" s="36">
        <v>18</v>
      </c>
      <c r="V251" s="36">
        <f t="shared" si="2030"/>
        <v>969976.24416</v>
      </c>
      <c r="W251" s="36">
        <v>0</v>
      </c>
      <c r="X251" s="36">
        <f t="shared" si="2031"/>
        <v>0</v>
      </c>
      <c r="Y251" s="36">
        <v>0</v>
      </c>
      <c r="Z251" s="36">
        <f t="shared" si="2032"/>
        <v>0</v>
      </c>
      <c r="AA251" s="36">
        <v>0</v>
      </c>
      <c r="AB251" s="36">
        <f t="shared" si="2033"/>
        <v>0</v>
      </c>
      <c r="AC251" s="36">
        <v>0</v>
      </c>
      <c r="AD251" s="36">
        <f t="shared" si="2034"/>
        <v>0</v>
      </c>
      <c r="AE251" s="36">
        <v>18</v>
      </c>
      <c r="AF251" s="36">
        <f t="shared" si="2035"/>
        <v>963442.97280000011</v>
      </c>
      <c r="AG251" s="36"/>
      <c r="AH251" s="36">
        <f t="shared" si="2036"/>
        <v>0</v>
      </c>
      <c r="AI251" s="36"/>
      <c r="AJ251" s="36">
        <f t="shared" si="2037"/>
        <v>0</v>
      </c>
      <c r="AK251" s="39">
        <v>0</v>
      </c>
      <c r="AL251" s="36">
        <f t="shared" si="2038"/>
        <v>0</v>
      </c>
      <c r="AM251" s="40">
        <v>51</v>
      </c>
      <c r="AN251" s="36">
        <f t="shared" si="1988"/>
        <v>3155517.9048959995</v>
      </c>
      <c r="AO251" s="36">
        <v>0</v>
      </c>
      <c r="AP251" s="36">
        <f t="shared" si="1989"/>
        <v>0</v>
      </c>
      <c r="AQ251" s="36">
        <v>87</v>
      </c>
      <c r="AR251" s="36">
        <f t="shared" si="1990"/>
        <v>5382942.3083520001</v>
      </c>
      <c r="AS251" s="36">
        <v>0</v>
      </c>
      <c r="AT251" s="36">
        <f t="shared" si="1991"/>
        <v>0</v>
      </c>
      <c r="AU251" s="36"/>
      <c r="AV251" s="36">
        <f t="shared" si="2039"/>
        <v>0</v>
      </c>
      <c r="AW251" s="36"/>
      <c r="AX251" s="36">
        <f t="shared" si="2040"/>
        <v>0</v>
      </c>
      <c r="AY251" s="36">
        <v>2</v>
      </c>
      <c r="AZ251" s="36">
        <f t="shared" si="1994"/>
        <v>120368.57279999997</v>
      </c>
      <c r="BA251" s="36">
        <v>0</v>
      </c>
      <c r="BB251" s="36">
        <f t="shared" si="2041"/>
        <v>0</v>
      </c>
      <c r="BC251" s="36">
        <v>0</v>
      </c>
      <c r="BD251" s="36">
        <f t="shared" si="2042"/>
        <v>0</v>
      </c>
      <c r="BE251" s="36">
        <v>0</v>
      </c>
      <c r="BF251" s="36">
        <f t="shared" si="2043"/>
        <v>0</v>
      </c>
      <c r="BG251" s="36">
        <v>0</v>
      </c>
      <c r="BH251" s="36">
        <f t="shared" si="1998"/>
        <v>0</v>
      </c>
      <c r="BI251" s="36"/>
      <c r="BJ251" s="36">
        <f t="shared" si="2044"/>
        <v>0</v>
      </c>
      <c r="BK251" s="36"/>
      <c r="BL251" s="36">
        <f t="shared" si="2045"/>
        <v>0</v>
      </c>
      <c r="BM251" s="46">
        <v>0</v>
      </c>
      <c r="BN251" s="36">
        <f t="shared" si="2001"/>
        <v>0</v>
      </c>
      <c r="BO251" s="36">
        <v>0</v>
      </c>
      <c r="BP251" s="36">
        <f t="shared" si="2002"/>
        <v>0</v>
      </c>
      <c r="BQ251" s="36">
        <v>0</v>
      </c>
      <c r="BR251" s="36">
        <f t="shared" si="2046"/>
        <v>0</v>
      </c>
      <c r="BS251" s="36">
        <v>0</v>
      </c>
      <c r="BT251" s="36">
        <f t="shared" si="2047"/>
        <v>0</v>
      </c>
      <c r="BU251" s="36">
        <v>0</v>
      </c>
      <c r="BV251" s="36">
        <f t="shared" si="2005"/>
        <v>0</v>
      </c>
      <c r="BW251" s="36"/>
      <c r="BX251" s="36">
        <f t="shared" si="2006"/>
        <v>0</v>
      </c>
      <c r="BY251" s="36">
        <v>0</v>
      </c>
      <c r="BZ251" s="36">
        <f t="shared" si="2048"/>
        <v>0</v>
      </c>
      <c r="CA251" s="36">
        <v>2</v>
      </c>
      <c r="CB251" s="36">
        <f t="shared" si="2008"/>
        <v>110085.83039999998</v>
      </c>
      <c r="CC251" s="36">
        <v>0</v>
      </c>
      <c r="CD251" s="36">
        <f t="shared" si="2049"/>
        <v>0</v>
      </c>
      <c r="CE251" s="36"/>
      <c r="CF251" s="36">
        <f t="shared" si="2050"/>
        <v>0</v>
      </c>
      <c r="CG251" s="36"/>
      <c r="CH251" s="36">
        <f t="shared" si="2051"/>
        <v>0</v>
      </c>
      <c r="CI251" s="36"/>
      <c r="CJ251" s="36">
        <f t="shared" si="2052"/>
        <v>0</v>
      </c>
      <c r="CK251" s="36">
        <v>19</v>
      </c>
      <c r="CL251" s="36">
        <f t="shared" si="2013"/>
        <v>1165362.4536959999</v>
      </c>
      <c r="CM251" s="36">
        <v>20</v>
      </c>
      <c r="CN251" s="36">
        <f t="shared" si="2013"/>
        <v>1410175.7913599999</v>
      </c>
      <c r="CO251" s="41">
        <v>5</v>
      </c>
      <c r="CP251" s="36">
        <f t="shared" si="2053"/>
        <v>284791.63999999996</v>
      </c>
      <c r="CQ251" s="36">
        <v>9</v>
      </c>
      <c r="CR251" s="36">
        <f t="shared" si="2054"/>
        <v>620246.80972799996</v>
      </c>
      <c r="CS251" s="36">
        <v>3</v>
      </c>
      <c r="CT251" s="36">
        <f t="shared" si="2055"/>
        <v>179762.61542399996</v>
      </c>
      <c r="CU251" s="36">
        <v>3</v>
      </c>
      <c r="CV251" s="36">
        <f t="shared" si="2056"/>
        <v>207133.24665599997</v>
      </c>
      <c r="CW251" s="36">
        <v>10</v>
      </c>
      <c r="CX251" s="36">
        <f t="shared" si="2057"/>
        <v>689163.12192000006</v>
      </c>
      <c r="CY251" s="36">
        <v>11</v>
      </c>
      <c r="CZ251" s="36">
        <f t="shared" si="2058"/>
        <v>759488.57107199985</v>
      </c>
      <c r="DA251" s="36">
        <v>9</v>
      </c>
      <c r="DB251" s="36">
        <f t="shared" si="2059"/>
        <v>512624.95199999993</v>
      </c>
      <c r="DC251" s="36">
        <v>6</v>
      </c>
      <c r="DD251" s="36">
        <f t="shared" si="2060"/>
        <v>351903.43103999994</v>
      </c>
      <c r="DE251" s="36"/>
      <c r="DF251" s="36">
        <f t="shared" si="2061"/>
        <v>0</v>
      </c>
      <c r="DG251" s="36"/>
      <c r="DH251" s="36">
        <f t="shared" si="2062"/>
        <v>0</v>
      </c>
      <c r="DI251" s="36"/>
      <c r="DJ251" s="36">
        <f t="shared" si="2063"/>
        <v>0</v>
      </c>
      <c r="DK251" s="36">
        <v>3</v>
      </c>
      <c r="DL251" s="36">
        <f t="shared" si="1976"/>
        <v>328963.12511999998</v>
      </c>
      <c r="DM251" s="36"/>
      <c r="DN251" s="36">
        <f t="shared" si="1541"/>
        <v>0</v>
      </c>
      <c r="DO251" s="36">
        <f t="shared" si="2064"/>
        <v>416</v>
      </c>
      <c r="DP251" s="36">
        <f t="shared" si="2064"/>
        <v>24705394.935424</v>
      </c>
      <c r="DQ251" s="47">
        <f t="shared" si="1597"/>
        <v>416</v>
      </c>
      <c r="DR251" s="80">
        <f t="shared" si="1543"/>
        <v>1</v>
      </c>
    </row>
    <row r="252" spans="1:122" ht="45" customHeight="1" x14ac:dyDescent="0.25">
      <c r="A252" s="43"/>
      <c r="B252" s="44">
        <v>212</v>
      </c>
      <c r="C252" s="31" t="s">
        <v>377</v>
      </c>
      <c r="D252" s="32">
        <f t="shared" si="1544"/>
        <v>19063</v>
      </c>
      <c r="E252" s="33">
        <v>18530</v>
      </c>
      <c r="F252" s="45">
        <v>2.56</v>
      </c>
      <c r="G252" s="35">
        <v>1</v>
      </c>
      <c r="H252" s="35">
        <v>1</v>
      </c>
      <c r="I252" s="32">
        <v>1.4</v>
      </c>
      <c r="J252" s="32">
        <v>1.68</v>
      </c>
      <c r="K252" s="32">
        <v>2.23</v>
      </c>
      <c r="L252" s="32">
        <v>2.57</v>
      </c>
      <c r="M252" s="36">
        <v>40</v>
      </c>
      <c r="N252" s="36">
        <f t="shared" si="1927"/>
        <v>2854645.8453333331</v>
      </c>
      <c r="O252" s="36">
        <v>11</v>
      </c>
      <c r="P252" s="36">
        <f t="shared" si="1927"/>
        <v>785027.60746666661</v>
      </c>
      <c r="Q252" s="36">
        <v>0</v>
      </c>
      <c r="R252" s="36">
        <f t="shared" si="2028"/>
        <v>0</v>
      </c>
      <c r="S252" s="36"/>
      <c r="T252" s="36">
        <f t="shared" si="2029"/>
        <v>0</v>
      </c>
      <c r="U252" s="36">
        <v>63</v>
      </c>
      <c r="V252" s="36">
        <f t="shared" si="2030"/>
        <v>4526555.8060799995</v>
      </c>
      <c r="W252" s="36">
        <v>0</v>
      </c>
      <c r="X252" s="36">
        <f t="shared" si="2031"/>
        <v>0</v>
      </c>
      <c r="Y252" s="36">
        <v>0</v>
      </c>
      <c r="Z252" s="36">
        <f t="shared" si="2032"/>
        <v>0</v>
      </c>
      <c r="AA252" s="36">
        <v>0</v>
      </c>
      <c r="AB252" s="36">
        <f t="shared" si="2033"/>
        <v>0</v>
      </c>
      <c r="AC252" s="36">
        <v>0</v>
      </c>
      <c r="AD252" s="36">
        <f t="shared" si="2034"/>
        <v>0</v>
      </c>
      <c r="AE252" s="36">
        <v>7</v>
      </c>
      <c r="AF252" s="36">
        <f t="shared" si="2035"/>
        <v>499563.02293333336</v>
      </c>
      <c r="AG252" s="36"/>
      <c r="AH252" s="36">
        <f t="shared" si="2036"/>
        <v>0</v>
      </c>
      <c r="AI252" s="36"/>
      <c r="AJ252" s="36">
        <f t="shared" si="2037"/>
        <v>0</v>
      </c>
      <c r="AK252" s="39">
        <v>0</v>
      </c>
      <c r="AL252" s="36">
        <f t="shared" si="2038"/>
        <v>0</v>
      </c>
      <c r="AM252" s="40">
        <v>0</v>
      </c>
      <c r="AN252" s="36">
        <f t="shared" si="1988"/>
        <v>0</v>
      </c>
      <c r="AO252" s="36">
        <v>0</v>
      </c>
      <c r="AP252" s="36">
        <f t="shared" si="1989"/>
        <v>0</v>
      </c>
      <c r="AQ252" s="36"/>
      <c r="AR252" s="36">
        <f t="shared" si="1990"/>
        <v>0</v>
      </c>
      <c r="AS252" s="36">
        <v>0</v>
      </c>
      <c r="AT252" s="36">
        <f t="shared" si="1991"/>
        <v>0</v>
      </c>
      <c r="AU252" s="36"/>
      <c r="AV252" s="36">
        <f t="shared" si="2039"/>
        <v>0</v>
      </c>
      <c r="AW252" s="36"/>
      <c r="AX252" s="36">
        <f t="shared" si="2040"/>
        <v>0</v>
      </c>
      <c r="AY252" s="36">
        <v>0</v>
      </c>
      <c r="AZ252" s="36">
        <f t="shared" si="1994"/>
        <v>0</v>
      </c>
      <c r="BA252" s="36">
        <v>0</v>
      </c>
      <c r="BB252" s="36">
        <f t="shared" si="2041"/>
        <v>0</v>
      </c>
      <c r="BC252" s="36">
        <v>0</v>
      </c>
      <c r="BD252" s="36">
        <f t="shared" si="2042"/>
        <v>0</v>
      </c>
      <c r="BE252" s="36">
        <v>0</v>
      </c>
      <c r="BF252" s="36">
        <f t="shared" si="2043"/>
        <v>0</v>
      </c>
      <c r="BG252" s="36">
        <v>0</v>
      </c>
      <c r="BH252" s="36">
        <f t="shared" si="1998"/>
        <v>0</v>
      </c>
      <c r="BI252" s="36">
        <v>0</v>
      </c>
      <c r="BJ252" s="36">
        <f t="shared" si="2044"/>
        <v>0</v>
      </c>
      <c r="BK252" s="36">
        <v>2</v>
      </c>
      <c r="BL252" s="36">
        <f t="shared" si="2045"/>
        <v>137495.33354666666</v>
      </c>
      <c r="BM252" s="46">
        <v>0</v>
      </c>
      <c r="BN252" s="36">
        <f t="shared" si="2001"/>
        <v>0</v>
      </c>
      <c r="BO252" s="36">
        <v>0</v>
      </c>
      <c r="BP252" s="36">
        <f t="shared" si="2002"/>
        <v>0</v>
      </c>
      <c r="BQ252" s="36">
        <v>0</v>
      </c>
      <c r="BR252" s="36">
        <f t="shared" si="2046"/>
        <v>0</v>
      </c>
      <c r="BS252" s="36">
        <v>0</v>
      </c>
      <c r="BT252" s="36">
        <f t="shared" si="2047"/>
        <v>0</v>
      </c>
      <c r="BU252" s="36">
        <v>0</v>
      </c>
      <c r="BV252" s="36">
        <f t="shared" si="2005"/>
        <v>0</v>
      </c>
      <c r="BW252" s="36"/>
      <c r="BX252" s="36">
        <f t="shared" si="2006"/>
        <v>0</v>
      </c>
      <c r="BY252" s="36">
        <v>0</v>
      </c>
      <c r="BZ252" s="36">
        <f t="shared" si="2048"/>
        <v>0</v>
      </c>
      <c r="CA252" s="36">
        <v>0</v>
      </c>
      <c r="CB252" s="36">
        <f t="shared" si="2008"/>
        <v>0</v>
      </c>
      <c r="CC252" s="36">
        <v>0</v>
      </c>
      <c r="CD252" s="36">
        <f t="shared" si="2049"/>
        <v>0</v>
      </c>
      <c r="CE252" s="36"/>
      <c r="CF252" s="36">
        <f t="shared" si="2050"/>
        <v>0</v>
      </c>
      <c r="CG252" s="36"/>
      <c r="CH252" s="36">
        <f t="shared" si="2051"/>
        <v>0</v>
      </c>
      <c r="CI252" s="36"/>
      <c r="CJ252" s="36">
        <f t="shared" si="2052"/>
        <v>0</v>
      </c>
      <c r="CK252" s="36">
        <v>1</v>
      </c>
      <c r="CL252" s="36">
        <f t="shared" si="2013"/>
        <v>81779.821311999985</v>
      </c>
      <c r="CM252" s="36"/>
      <c r="CN252" s="36">
        <f t="shared" si="2013"/>
        <v>0</v>
      </c>
      <c r="CO252" s="41"/>
      <c r="CP252" s="36">
        <f t="shared" si="2053"/>
        <v>0</v>
      </c>
      <c r="CQ252" s="36"/>
      <c r="CR252" s="36">
        <f t="shared" si="2054"/>
        <v>0</v>
      </c>
      <c r="CS252" s="36"/>
      <c r="CT252" s="36">
        <f t="shared" si="2055"/>
        <v>0</v>
      </c>
      <c r="CU252" s="36">
        <v>3</v>
      </c>
      <c r="CV252" s="36">
        <f t="shared" si="2056"/>
        <v>276177.66220800002</v>
      </c>
      <c r="CW252" s="36"/>
      <c r="CX252" s="36">
        <f t="shared" si="2057"/>
        <v>0</v>
      </c>
      <c r="CY252" s="36">
        <v>1</v>
      </c>
      <c r="CZ252" s="36">
        <f t="shared" si="2058"/>
        <v>92059.220735999988</v>
      </c>
      <c r="DA252" s="36"/>
      <c r="DB252" s="36">
        <f t="shared" si="2059"/>
        <v>0</v>
      </c>
      <c r="DC252" s="36"/>
      <c r="DD252" s="36">
        <f t="shared" si="2060"/>
        <v>0</v>
      </c>
      <c r="DE252" s="36"/>
      <c r="DF252" s="36">
        <f t="shared" si="2061"/>
        <v>0</v>
      </c>
      <c r="DG252" s="36"/>
      <c r="DH252" s="36">
        <f t="shared" si="2062"/>
        <v>0</v>
      </c>
      <c r="DI252" s="36"/>
      <c r="DJ252" s="36">
        <f t="shared" si="2063"/>
        <v>0</v>
      </c>
      <c r="DK252" s="36"/>
      <c r="DL252" s="36">
        <f t="shared" si="1976"/>
        <v>0</v>
      </c>
      <c r="DM252" s="36"/>
      <c r="DN252" s="36">
        <f t="shared" si="1541"/>
        <v>0</v>
      </c>
      <c r="DO252" s="36">
        <f t="shared" si="2064"/>
        <v>128</v>
      </c>
      <c r="DP252" s="36">
        <f t="shared" si="2064"/>
        <v>9253304.3196159992</v>
      </c>
      <c r="DQ252" s="47">
        <f t="shared" si="1597"/>
        <v>128</v>
      </c>
      <c r="DR252" s="80">
        <f t="shared" si="1543"/>
        <v>1</v>
      </c>
    </row>
    <row r="253" spans="1:122" ht="45" x14ac:dyDescent="0.25">
      <c r="A253" s="43">
        <v>1</v>
      </c>
      <c r="B253" s="44">
        <v>213</v>
      </c>
      <c r="C253" s="31" t="s">
        <v>378</v>
      </c>
      <c r="D253" s="32">
        <f t="shared" si="1544"/>
        <v>19063</v>
      </c>
      <c r="E253" s="33">
        <v>18530</v>
      </c>
      <c r="F253" s="45">
        <v>4.12</v>
      </c>
      <c r="G253" s="35">
        <v>1</v>
      </c>
      <c r="H253" s="35">
        <v>1</v>
      </c>
      <c r="I253" s="32">
        <v>1.4</v>
      </c>
      <c r="J253" s="32">
        <v>1.68</v>
      </c>
      <c r="K253" s="32">
        <v>2.23</v>
      </c>
      <c r="L253" s="32">
        <v>2.57</v>
      </c>
      <c r="M253" s="36">
        <v>56</v>
      </c>
      <c r="N253" s="36">
        <f>(M253/12*5*$D253*$F253*$G253*$I253*N$11)+(M253/12*7*$E253*$F253*$H253*$I253)</f>
        <v>6082729.1896000002</v>
      </c>
      <c r="O253" s="36">
        <v>0</v>
      </c>
      <c r="P253" s="36">
        <f>(O253/12*5*$D253*$F253*$G253*$I253*P$11)+(O253/12*7*$E253*$F253*$H253*$I253)</f>
        <v>0</v>
      </c>
      <c r="Q253" s="36">
        <v>0</v>
      </c>
      <c r="R253" s="36">
        <f>(Q253/12*5*$D253*$F253*$G253*$I253*R$11)+(Q253/12*7*$E253*$F253*$H253*$I253)</f>
        <v>0</v>
      </c>
      <c r="S253" s="36"/>
      <c r="T253" s="36">
        <f>(S253/12*5*$D253*$F253*$G253*$I253*T$11)+(S253/12*7*$E253*$F253*$H253*$I253)</f>
        <v>0</v>
      </c>
      <c r="U253" s="36">
        <v>18</v>
      </c>
      <c r="V253" s="36">
        <f>(U253/12*5*$D253*$F253*$G253*$I253*V$11)+(U253/12*7*$E253*$F253*$H253*$I253)</f>
        <v>1969182.2652599998</v>
      </c>
      <c r="W253" s="36">
        <v>0</v>
      </c>
      <c r="X253" s="36">
        <f>(W253/12*5*$D253*$F253*$G253*$I253*X$11)+(W253/12*7*$E253*$F253*$H253*$I253)</f>
        <v>0</v>
      </c>
      <c r="Y253" s="36">
        <v>0</v>
      </c>
      <c r="Z253" s="36">
        <f>(Y253/12*5*$D253*$F253*$G253*$I253*Z$11)+(Y253/12*7*$E253*$F253*$H253*$I253)</f>
        <v>0</v>
      </c>
      <c r="AA253" s="36">
        <v>0</v>
      </c>
      <c r="AB253" s="36">
        <f>(AA253/12*5*$D253*$F253*$G253*$I253*AB$11)+(AA253/12*7*$E253*$F253*$H253*$I253)</f>
        <v>0</v>
      </c>
      <c r="AC253" s="36">
        <v>0</v>
      </c>
      <c r="AD253" s="36">
        <f>(AC253/12*5*$D253*$F253*$G253*$I253*AD$11)+(AC253/12*7*$E253*$F253*$H253*$I253)</f>
        <v>0</v>
      </c>
      <c r="AE253" s="36">
        <v>6</v>
      </c>
      <c r="AF253" s="36">
        <f>(AE253/12*5*$D253*$F253*$G253*$I253*AF$11)+(AE253/12*7*$E253*$F253*$H253*$I253)</f>
        <v>651720.98459999997</v>
      </c>
      <c r="AG253" s="36">
        <v>0</v>
      </c>
      <c r="AH253" s="36">
        <f>(AG253/12*5*$D253*$F253*$G253*$I253*AH$11)+(AG253/12*7*$E253*$F253*$H253*$I253)</f>
        <v>0</v>
      </c>
      <c r="AI253" s="36"/>
      <c r="AJ253" s="36">
        <f>(AI253/12*5*$D253*$F253*$G253*$I253*AJ$11)+(AI253/12*7*$E253*$F253*$H253*$I253)</f>
        <v>0</v>
      </c>
      <c r="AK253" s="39">
        <v>0</v>
      </c>
      <c r="AL253" s="36">
        <f>(AK253/12*5*$D253*$F253*$G253*$I253*AL$11)+(AK253/12*7*$E253*$F253*$H253*$I253)</f>
        <v>0</v>
      </c>
      <c r="AM253" s="40">
        <v>0</v>
      </c>
      <c r="AN253" s="36">
        <f>(AM253/12*5*$D253*$F253*$G253*$J253*AN$11)+(AM253/12*7*$E253*$F253*$G253*$J253)</f>
        <v>0</v>
      </c>
      <c r="AO253" s="36">
        <v>0</v>
      </c>
      <c r="AP253" s="36">
        <f>(AO253/12*5*$D253*$F253*$G253*$J253*AP$11)+(AO253/12*7*$E253*$F253*$G253*$J253)</f>
        <v>0</v>
      </c>
      <c r="AQ253" s="36">
        <v>3</v>
      </c>
      <c r="AR253" s="36">
        <f>(AQ253/12*5*$D253*$F253*$G253*$J253*AR$11)+(AQ253/12*7*$E253*$F253*$G253*$J253)</f>
        <v>392022.18921600003</v>
      </c>
      <c r="AS253" s="36"/>
      <c r="AT253" s="36">
        <f>(AS253/12*5*$D253*$F253*$G253*$J253*AT$11)+(AS253/12*7*$E253*$F253*$G253*$J253)</f>
        <v>0</v>
      </c>
      <c r="AU253" s="36"/>
      <c r="AV253" s="36">
        <f>(AU253/12*5*$D253*$F253*$G253*$I253*AV$11)+(AU253/12*7*$E253*$F253*$H253*$I253)</f>
        <v>0</v>
      </c>
      <c r="AW253" s="36"/>
      <c r="AX253" s="36">
        <f>(AW253/12*5*$D253*$F253*$G253*$I253*AX$11)+(AW253/12*7*$E253*$F253*$H253*$I253)</f>
        <v>0</v>
      </c>
      <c r="AY253" s="36">
        <v>0</v>
      </c>
      <c r="AZ253" s="36">
        <f>(AY253/12*5*$D253*$F253*$G253*$J253*AZ$11)+(AY253/12*7*$E253*$F253*$G253*$J253)</f>
        <v>0</v>
      </c>
      <c r="BA253" s="36">
        <v>0</v>
      </c>
      <c r="BB253" s="36">
        <f>(BA253/12*5*$D253*$F253*$G253*$I253*BB$11)+(BA253/12*7*$E253*$F253*$H253*$I253)</f>
        <v>0</v>
      </c>
      <c r="BC253" s="36">
        <v>0</v>
      </c>
      <c r="BD253" s="36">
        <f>(BC253/12*5*$D253*$F253*$G253*$I253*BD$11)+(BC253/12*7*$E253*$F253*$H253*$I253)</f>
        <v>0</v>
      </c>
      <c r="BE253" s="36">
        <v>0</v>
      </c>
      <c r="BF253" s="36">
        <f>(BE253/12*5*$D253*$F253*$G253*$I253*BF$11)+(BE253/12*7*$E253*$F253*$H253*$I253)</f>
        <v>0</v>
      </c>
      <c r="BG253" s="36">
        <v>0</v>
      </c>
      <c r="BH253" s="36">
        <f>(BG253/12*5*$D253*$F253*$G253*$J253*BH$11)+(BG253/12*7*$E253*$F253*$G253*$J253)</f>
        <v>0</v>
      </c>
      <c r="BI253" s="36">
        <v>0</v>
      </c>
      <c r="BJ253" s="36">
        <f>(BI253/12*5*$D253*$F253*$G253*$I253*BJ$11)+(BI253/12*7*$E253*$F253*$H253*$I253)</f>
        <v>0</v>
      </c>
      <c r="BK253" s="36">
        <v>0</v>
      </c>
      <c r="BL253" s="36">
        <f>(BK253/12*5*$D253*$F253*$G253*$I253*BL$11)+(BK253/12*7*$E253*$F253*$H253*$I253)</f>
        <v>0</v>
      </c>
      <c r="BM253" s="46">
        <v>0</v>
      </c>
      <c r="BN253" s="36">
        <f>(BM253/12*5*$D253*$F253*$G253*$J253*BN$11)+(BM253/12*7*$E253*$F253*$G253*$J253)</f>
        <v>0</v>
      </c>
      <c r="BO253" s="36">
        <v>0</v>
      </c>
      <c r="BP253" s="36">
        <f>(BO253/12*5*$D253*$F253*$G253*$J253*BP$11)+(BO253/12*7*$E253*$F253*$G253*$J253)</f>
        <v>0</v>
      </c>
      <c r="BQ253" s="36">
        <v>0</v>
      </c>
      <c r="BR253" s="36">
        <f>(BQ253/12*5*$D253*$F253*$G253*$I253*BR$11)+(BQ253/12*7*$E253*$F253*$H253*$I253)</f>
        <v>0</v>
      </c>
      <c r="BS253" s="36">
        <v>0</v>
      </c>
      <c r="BT253" s="36">
        <f>(BS253/12*5*$D253*$F253*$G253*$I253*BT$11)+(BS253/12*7*$E253*$F253*$H253*$I253)</f>
        <v>0</v>
      </c>
      <c r="BU253" s="36">
        <v>0</v>
      </c>
      <c r="BV253" s="36">
        <f>(BU253/12*5*$D253*$F253*$G253*$J253*BV$11)+(BU253/12*7*$E253*$F253*$G253*$J253)</f>
        <v>0</v>
      </c>
      <c r="BW253" s="36"/>
      <c r="BX253" s="36">
        <f>(BW253/12*5*$D253*$F253*$G253*$J253*BX$11)+(BW253/12*7*$E253*$F253*$G253*$J253)</f>
        <v>0</v>
      </c>
      <c r="BY253" s="36">
        <v>0</v>
      </c>
      <c r="BZ253" s="36">
        <f>(BY253/12*5*$D253*$F253*$G253*$I253*BZ$11)+(BY253/12*7*$E253*$F253*$H253*$I253)</f>
        <v>0</v>
      </c>
      <c r="CA253" s="36">
        <v>0</v>
      </c>
      <c r="CB253" s="36">
        <f>(CA253/12*5*$D253*$F253*$G253*$J253*CB$11)+(CA253/12*7*$E253*$F253*$G253*$J253)</f>
        <v>0</v>
      </c>
      <c r="CC253" s="36">
        <v>0</v>
      </c>
      <c r="CD253" s="36">
        <f>(CC253/12*5*$D253*$F253*$G253*$I253*CD$11)+(CC253/12*7*$E253*$F253*$H253*$I253)</f>
        <v>0</v>
      </c>
      <c r="CE253" s="36"/>
      <c r="CF253" s="36">
        <f>(CE253/12*5*$D253*$F253*$G253*$I253*CF$11)+(CE253/12*7*$E253*$F253*$H253*$I253)</f>
        <v>0</v>
      </c>
      <c r="CG253" s="36"/>
      <c r="CH253" s="36">
        <f>(CG253/12*5*$D253*$F253*$G253*$I253*CH$11)+(CG253/12*7*$E253*$F253*$H253*$I253)</f>
        <v>0</v>
      </c>
      <c r="CI253" s="36"/>
      <c r="CJ253" s="36">
        <f>(CI253/12*5*$D253*$F253*$G253*$I253*CJ$11)+(CI253/12*7*$E253*$F253*$H253*$I253)</f>
        <v>0</v>
      </c>
      <c r="CK253" s="36"/>
      <c r="CL253" s="36">
        <f>(CK253/12*5*$D253*$F253*$G253*$J253*CL$11)+(CK253/12*7*$E253*$F253*$G253*$J253)</f>
        <v>0</v>
      </c>
      <c r="CM253" s="36"/>
      <c r="CN253" s="36">
        <f>(CM253/12*5*$D253*$F253*$G253*$J253*CN$11)+(CM253/12*7*$E253*$F253*$G253*$J253)</f>
        <v>0</v>
      </c>
      <c r="CO253" s="41"/>
      <c r="CP253" s="36">
        <f>(CO253/12*5*$D253*$F253*$G253*$I253*CP$11)+(CO253/12*7*$E253*$F253*$H253*$I253)</f>
        <v>0</v>
      </c>
      <c r="CQ253" s="36"/>
      <c r="CR253" s="36">
        <f>(CQ253/12*5*$D253*$F253*$G253*$J253*CR$11)+(CQ253/12*7*$E253*$F253*$G253*$J253)</f>
        <v>0</v>
      </c>
      <c r="CS253" s="36"/>
      <c r="CT253" s="36">
        <f>(CS253/12*5*$D253*$F253*$G253*$J253*CT$11)+(CS253/12*7*$E253*$F253*$G253*$J253)</f>
        <v>0</v>
      </c>
      <c r="CU253" s="36"/>
      <c r="CV253" s="36">
        <f>(CU253/12*5*$D253*$F253*$G253*$J253*CV$11)+(CU253/12*7*$E253*$F253*$G253*$J253)</f>
        <v>0</v>
      </c>
      <c r="CW253" s="36"/>
      <c r="CX253" s="36">
        <f>(CW253/12*5*$D253*$F253*$G253*$J253*CX$11)+(CW253/12*7*$E253*$F253*$G253*$J253)</f>
        <v>0</v>
      </c>
      <c r="CY253" s="36"/>
      <c r="CZ253" s="36">
        <f>(CY253/12*5*$D253*$F253*$G253*$J253*CZ$11)+(CY253/12*7*$E253*$F253*$G253*$J253)</f>
        <v>0</v>
      </c>
      <c r="DA253" s="36"/>
      <c r="DB253" s="36">
        <f>(DA253/12*5*$D253*$F253*$G253*$I253*DB$11)+(DA253/12*7*$E253*$F253*$H253*$I253)</f>
        <v>0</v>
      </c>
      <c r="DC253" s="36"/>
      <c r="DD253" s="36">
        <f>(DC253/12*5*$D253*$F253*$G253*$I253*DD$11)+(DC253/12*7*$E253*$F253*$H253*$I253)</f>
        <v>0</v>
      </c>
      <c r="DE253" s="36"/>
      <c r="DF253" s="36">
        <f>(DE253/12*5*$D253*$F253*$G253*$J253*DF$11)+(DE253/12*7*$E253*$F253*$G253*$J253)</f>
        <v>0</v>
      </c>
      <c r="DG253" s="36"/>
      <c r="DH253" s="36">
        <f>(DG253/12*5*$D253*$F253*$G253*$J253*DH$11)+(DG253/12*7*$E253*$F253*$G253*$J253)</f>
        <v>0</v>
      </c>
      <c r="DI253" s="36"/>
      <c r="DJ253" s="36">
        <f>(DI253/12*5*$D253*$F253*$G253*$K253*DJ$11)+(DI253/12*7*$E253*$F253*$H253*$K253)</f>
        <v>0</v>
      </c>
      <c r="DK253" s="36"/>
      <c r="DL253" s="36">
        <f>(DK253/12*5*$D253*$F253*$G253*$L253*DL$11)+(DK253/12*7*$E253*$F253*$H253*$L253)</f>
        <v>0</v>
      </c>
      <c r="DM253" s="36"/>
      <c r="DN253" s="36">
        <f>(DM253/12*5*$D253*$F253*$G253*$J253*DN$11)+(DM253/12*7*$D253*$F253*$G253*$J253)</f>
        <v>0</v>
      </c>
      <c r="DO253" s="36">
        <f t="shared" si="2064"/>
        <v>83</v>
      </c>
      <c r="DP253" s="36">
        <f t="shared" si="2064"/>
        <v>9095654.628676001</v>
      </c>
      <c r="DQ253" s="47">
        <f t="shared" si="1597"/>
        <v>83</v>
      </c>
      <c r="DR253" s="80">
        <f t="shared" si="1543"/>
        <v>1</v>
      </c>
    </row>
    <row r="254" spans="1:122" ht="15.75" customHeight="1" x14ac:dyDescent="0.25">
      <c r="A254" s="43">
        <v>29</v>
      </c>
      <c r="B254" s="71"/>
      <c r="C254" s="67" t="s">
        <v>379</v>
      </c>
      <c r="D254" s="32">
        <f t="shared" si="1544"/>
        <v>19063</v>
      </c>
      <c r="E254" s="33">
        <v>18530</v>
      </c>
      <c r="F254" s="72">
        <v>1.37</v>
      </c>
      <c r="G254" s="35">
        <v>1</v>
      </c>
      <c r="H254" s="35">
        <v>1</v>
      </c>
      <c r="I254" s="32">
        <v>1.4</v>
      </c>
      <c r="J254" s="32">
        <v>1.68</v>
      </c>
      <c r="K254" s="32">
        <v>2.23</v>
      </c>
      <c r="L254" s="32">
        <v>2.57</v>
      </c>
      <c r="M254" s="51">
        <f t="shared" ref="M254" si="2065">SUM(M255:M267)</f>
        <v>1057</v>
      </c>
      <c r="N254" s="51">
        <f t="shared" ref="N254:BY254" si="2066">SUM(N255:N267)</f>
        <v>46716534.094241664</v>
      </c>
      <c r="O254" s="51">
        <f t="shared" si="2066"/>
        <v>3593</v>
      </c>
      <c r="P254" s="51">
        <f t="shared" si="2066"/>
        <v>194227369.52494165</v>
      </c>
      <c r="Q254" s="51">
        <f t="shared" si="2066"/>
        <v>0</v>
      </c>
      <c r="R254" s="51">
        <f t="shared" si="2066"/>
        <v>0</v>
      </c>
      <c r="S254" s="51">
        <f t="shared" si="2066"/>
        <v>0</v>
      </c>
      <c r="T254" s="51">
        <f t="shared" si="2066"/>
        <v>0</v>
      </c>
      <c r="U254" s="51">
        <f t="shared" si="2066"/>
        <v>0</v>
      </c>
      <c r="V254" s="51">
        <f t="shared" si="2066"/>
        <v>0</v>
      </c>
      <c r="W254" s="51">
        <f t="shared" si="2066"/>
        <v>178</v>
      </c>
      <c r="X254" s="51">
        <f t="shared" si="2066"/>
        <v>9409461.1866500005</v>
      </c>
      <c r="Y254" s="51">
        <f t="shared" si="2066"/>
        <v>0</v>
      </c>
      <c r="Z254" s="51">
        <f t="shared" si="2066"/>
        <v>0</v>
      </c>
      <c r="AA254" s="51">
        <f t="shared" si="2066"/>
        <v>0</v>
      </c>
      <c r="AB254" s="51">
        <f t="shared" si="2066"/>
        <v>0</v>
      </c>
      <c r="AC254" s="51">
        <f t="shared" si="2066"/>
        <v>5</v>
      </c>
      <c r="AD254" s="51">
        <f t="shared" si="2066"/>
        <v>162439.921875</v>
      </c>
      <c r="AE254" s="51">
        <f t="shared" si="2066"/>
        <v>978</v>
      </c>
      <c r="AF254" s="51">
        <f t="shared" si="2066"/>
        <v>35022357.226674996</v>
      </c>
      <c r="AG254" s="51">
        <f t="shared" si="2066"/>
        <v>15</v>
      </c>
      <c r="AH254" s="51">
        <f t="shared" si="2066"/>
        <v>446764.70218333323</v>
      </c>
      <c r="AI254" s="51">
        <f t="shared" si="2066"/>
        <v>0</v>
      </c>
      <c r="AJ254" s="51">
        <f t="shared" si="2066"/>
        <v>0</v>
      </c>
      <c r="AK254" s="51">
        <f t="shared" si="2066"/>
        <v>576</v>
      </c>
      <c r="AL254" s="51">
        <f t="shared" si="2066"/>
        <v>17762322.349887501</v>
      </c>
      <c r="AM254" s="51">
        <f t="shared" si="2066"/>
        <v>471</v>
      </c>
      <c r="AN254" s="51">
        <f t="shared" si="2066"/>
        <v>24617832.211952001</v>
      </c>
      <c r="AO254" s="51">
        <f t="shared" si="2066"/>
        <v>0</v>
      </c>
      <c r="AP254" s="51">
        <f t="shared" si="2066"/>
        <v>0</v>
      </c>
      <c r="AQ254" s="51">
        <f t="shared" si="2066"/>
        <v>1228</v>
      </c>
      <c r="AR254" s="51">
        <f t="shared" si="2066"/>
        <v>63067234.049791992</v>
      </c>
      <c r="AS254" s="51">
        <f t="shared" si="2066"/>
        <v>5</v>
      </c>
      <c r="AT254" s="51">
        <f t="shared" si="2066"/>
        <v>227781.12857500001</v>
      </c>
      <c r="AU254" s="51">
        <f t="shared" si="2066"/>
        <v>0</v>
      </c>
      <c r="AV254" s="51">
        <f t="shared" si="2066"/>
        <v>0</v>
      </c>
      <c r="AW254" s="51">
        <f t="shared" si="2066"/>
        <v>0</v>
      </c>
      <c r="AX254" s="51">
        <f t="shared" si="2066"/>
        <v>0</v>
      </c>
      <c r="AY254" s="51">
        <f t="shared" si="2066"/>
        <v>12</v>
      </c>
      <c r="AZ254" s="51">
        <f t="shared" si="2066"/>
        <v>395586.29914999998</v>
      </c>
      <c r="BA254" s="51">
        <f t="shared" si="2066"/>
        <v>0</v>
      </c>
      <c r="BB254" s="51">
        <f t="shared" si="2066"/>
        <v>0</v>
      </c>
      <c r="BC254" s="51">
        <f t="shared" si="2066"/>
        <v>0</v>
      </c>
      <c r="BD254" s="51">
        <f t="shared" si="2066"/>
        <v>0</v>
      </c>
      <c r="BE254" s="51">
        <f t="shared" si="2066"/>
        <v>0</v>
      </c>
      <c r="BF254" s="51">
        <f t="shared" si="2066"/>
        <v>0</v>
      </c>
      <c r="BG254" s="51">
        <f t="shared" si="2066"/>
        <v>0</v>
      </c>
      <c r="BH254" s="51">
        <f t="shared" si="2066"/>
        <v>0</v>
      </c>
      <c r="BI254" s="51">
        <f t="shared" si="2066"/>
        <v>10</v>
      </c>
      <c r="BJ254" s="51">
        <f t="shared" si="2066"/>
        <v>384510.25882500003</v>
      </c>
      <c r="BK254" s="51">
        <f t="shared" si="2066"/>
        <v>60</v>
      </c>
      <c r="BL254" s="51">
        <f t="shared" si="2066"/>
        <v>2180052.9643200003</v>
      </c>
      <c r="BM254" s="51">
        <f t="shared" si="2066"/>
        <v>0</v>
      </c>
      <c r="BN254" s="51">
        <f t="shared" si="2066"/>
        <v>0</v>
      </c>
      <c r="BO254" s="51">
        <f t="shared" si="2066"/>
        <v>2</v>
      </c>
      <c r="BP254" s="51">
        <f t="shared" si="2066"/>
        <v>70485.930899999978</v>
      </c>
      <c r="BQ254" s="51">
        <f t="shared" si="2066"/>
        <v>0</v>
      </c>
      <c r="BR254" s="51">
        <f t="shared" si="2066"/>
        <v>0</v>
      </c>
      <c r="BS254" s="51">
        <f t="shared" si="2066"/>
        <v>21</v>
      </c>
      <c r="BT254" s="51">
        <f t="shared" si="2066"/>
        <v>398665.24121666665</v>
      </c>
      <c r="BU254" s="51">
        <f t="shared" si="2066"/>
        <v>0</v>
      </c>
      <c r="BV254" s="51">
        <f t="shared" si="2066"/>
        <v>0</v>
      </c>
      <c r="BW254" s="51">
        <f t="shared" si="2066"/>
        <v>0</v>
      </c>
      <c r="BX254" s="51">
        <f t="shared" si="2066"/>
        <v>0</v>
      </c>
      <c r="BY254" s="51">
        <f t="shared" si="2066"/>
        <v>0</v>
      </c>
      <c r="BZ254" s="51">
        <f t="shared" ref="BZ254:DQ254" si="2067">SUM(BZ255:BZ267)</f>
        <v>0</v>
      </c>
      <c r="CA254" s="51">
        <f t="shared" si="2067"/>
        <v>18</v>
      </c>
      <c r="CB254" s="51">
        <f t="shared" si="2067"/>
        <v>567630.06299999997</v>
      </c>
      <c r="CC254" s="51">
        <f t="shared" si="2067"/>
        <v>0</v>
      </c>
      <c r="CD254" s="51">
        <f t="shared" si="2067"/>
        <v>0</v>
      </c>
      <c r="CE254" s="51">
        <f t="shared" si="2067"/>
        <v>0</v>
      </c>
      <c r="CF254" s="51">
        <f t="shared" si="2067"/>
        <v>0</v>
      </c>
      <c r="CG254" s="51">
        <f t="shared" si="2067"/>
        <v>13</v>
      </c>
      <c r="CH254" s="51">
        <f t="shared" si="2067"/>
        <v>352543.59215833328</v>
      </c>
      <c r="CI254" s="51">
        <f t="shared" si="2067"/>
        <v>74</v>
      </c>
      <c r="CJ254" s="51">
        <f t="shared" si="2067"/>
        <v>1738918.3791874996</v>
      </c>
      <c r="CK254" s="51">
        <f t="shared" si="2067"/>
        <v>264</v>
      </c>
      <c r="CL254" s="51">
        <f t="shared" si="2067"/>
        <v>9160805.6455789991</v>
      </c>
      <c r="CM254" s="51">
        <f t="shared" si="2067"/>
        <v>163</v>
      </c>
      <c r="CN254" s="51">
        <f t="shared" si="2067"/>
        <v>7684856.2407610007</v>
      </c>
      <c r="CO254" s="59">
        <f t="shared" si="2067"/>
        <v>29</v>
      </c>
      <c r="CP254" s="51">
        <f t="shared" si="2067"/>
        <v>931209.33120833314</v>
      </c>
      <c r="CQ254" s="51">
        <f t="shared" si="2067"/>
        <v>98</v>
      </c>
      <c r="CR254" s="51">
        <f t="shared" si="2067"/>
        <v>4504703.9034759998</v>
      </c>
      <c r="CS254" s="51">
        <f t="shared" si="2067"/>
        <v>13</v>
      </c>
      <c r="CT254" s="51">
        <f t="shared" si="2067"/>
        <v>307718.64376400004</v>
      </c>
      <c r="CU254" s="51">
        <f t="shared" si="2067"/>
        <v>18</v>
      </c>
      <c r="CV254" s="51">
        <f t="shared" si="2067"/>
        <v>877721.68297099997</v>
      </c>
      <c r="CW254" s="51">
        <f t="shared" si="2067"/>
        <v>96</v>
      </c>
      <c r="CX254" s="51">
        <f t="shared" si="2067"/>
        <v>3581909.6083540004</v>
      </c>
      <c r="CY254" s="51">
        <f t="shared" si="2067"/>
        <v>221</v>
      </c>
      <c r="CZ254" s="51">
        <f t="shared" si="2067"/>
        <v>9339486.3893939983</v>
      </c>
      <c r="DA254" s="51">
        <f t="shared" si="2067"/>
        <v>114</v>
      </c>
      <c r="DB254" s="51">
        <f t="shared" si="2067"/>
        <v>3479204.5353333326</v>
      </c>
      <c r="DC254" s="51">
        <f t="shared" si="2067"/>
        <v>68</v>
      </c>
      <c r="DD254" s="51">
        <f t="shared" si="2067"/>
        <v>2279430.0368233332</v>
      </c>
      <c r="DE254" s="51">
        <f t="shared" si="2067"/>
        <v>14</v>
      </c>
      <c r="DF254" s="51">
        <f t="shared" si="2067"/>
        <v>608630.91134999995</v>
      </c>
      <c r="DG254" s="51">
        <f t="shared" si="2067"/>
        <v>49</v>
      </c>
      <c r="DH254" s="51">
        <f t="shared" si="2067"/>
        <v>2108982.73698</v>
      </c>
      <c r="DI254" s="51">
        <f t="shared" si="2067"/>
        <v>8</v>
      </c>
      <c r="DJ254" s="51">
        <f t="shared" si="2067"/>
        <v>497729.06748750008</v>
      </c>
      <c r="DK254" s="51">
        <f t="shared" si="2067"/>
        <v>51</v>
      </c>
      <c r="DL254" s="51">
        <f t="shared" si="2067"/>
        <v>3403711.0411666664</v>
      </c>
      <c r="DM254" s="51">
        <f t="shared" si="2067"/>
        <v>0</v>
      </c>
      <c r="DN254" s="51">
        <f t="shared" si="2067"/>
        <v>0</v>
      </c>
      <c r="DO254" s="51">
        <f t="shared" si="2067"/>
        <v>9522</v>
      </c>
      <c r="DP254" s="51">
        <f t="shared" si="2067"/>
        <v>446514588.90017891</v>
      </c>
      <c r="DQ254" s="51">
        <f t="shared" si="2067"/>
        <v>9313.5</v>
      </c>
      <c r="DR254" s="70">
        <f t="shared" ref="DR254" si="2068">SUM(DQ254/DO254)</f>
        <v>0.97810333963453056</v>
      </c>
    </row>
    <row r="255" spans="1:122" ht="30" customHeight="1" x14ac:dyDescent="0.25">
      <c r="A255" s="43"/>
      <c r="B255" s="44">
        <v>214</v>
      </c>
      <c r="C255" s="31" t="s">
        <v>380</v>
      </c>
      <c r="D255" s="32">
        <f t="shared" si="1544"/>
        <v>19063</v>
      </c>
      <c r="E255" s="33">
        <v>18530</v>
      </c>
      <c r="F255" s="45">
        <v>0.99</v>
      </c>
      <c r="G255" s="35">
        <v>1</v>
      </c>
      <c r="H255" s="35">
        <v>1</v>
      </c>
      <c r="I255" s="32">
        <v>1.4</v>
      </c>
      <c r="J255" s="32">
        <v>1.68</v>
      </c>
      <c r="K255" s="32">
        <v>2.23</v>
      </c>
      <c r="L255" s="32">
        <v>2.57</v>
      </c>
      <c r="M255" s="36">
        <v>7</v>
      </c>
      <c r="N255" s="36">
        <f t="shared" ref="N255:P265" si="2069">(M255/12*5*$D255*$F255*$G255*$I255*N$11)+(M255/12*7*$E255*$F255*$H255*$I255*N$12)</f>
        <v>193190.38777500001</v>
      </c>
      <c r="O255" s="36">
        <v>20</v>
      </c>
      <c r="P255" s="36">
        <f t="shared" si="2069"/>
        <v>551972.53649999993</v>
      </c>
      <c r="Q255" s="36">
        <v>0</v>
      </c>
      <c r="R255" s="36">
        <f t="shared" ref="R255:R260" si="2070">(Q255/12*5*$D255*$F255*$G255*$I255*R$11)+(Q255/12*7*$E255*$F255*$H255*$I255*R$12)</f>
        <v>0</v>
      </c>
      <c r="S255" s="36"/>
      <c r="T255" s="36">
        <f t="shared" ref="T255:T260" si="2071">(S255/12*5*$D255*$F255*$G255*$I255*T$11)+(S255/12*7*$E255*$F255*$H255*$I255*T$12)</f>
        <v>0</v>
      </c>
      <c r="U255" s="36">
        <v>0</v>
      </c>
      <c r="V255" s="36">
        <f t="shared" ref="V255:V260" si="2072">(U255/12*5*$D255*$F255*$G255*$I255*V$11)+(U255/12*7*$E255*$F255*$H255*$I255*V$12)</f>
        <v>0</v>
      </c>
      <c r="W255" s="36">
        <v>0</v>
      </c>
      <c r="X255" s="36">
        <f t="shared" ref="X255:X260" si="2073">(W255/12*5*$D255*$F255*$G255*$I255*X$11)+(W255/12*7*$E255*$F255*$H255*$I255*X$12)</f>
        <v>0</v>
      </c>
      <c r="Y255" s="36">
        <v>0</v>
      </c>
      <c r="Z255" s="36">
        <f t="shared" ref="Z255:Z260" si="2074">(Y255/12*5*$D255*$F255*$G255*$I255*Z$11)+(Y255/12*7*$E255*$F255*$H255*$I255*Z$12)</f>
        <v>0</v>
      </c>
      <c r="AA255" s="36">
        <v>0</v>
      </c>
      <c r="AB255" s="36">
        <f t="shared" ref="AB255:AB260" si="2075">(AA255/12*5*$D255*$F255*$G255*$I255*AB$11)+(AA255/12*7*$E255*$F255*$H255*$I255*AB$12)</f>
        <v>0</v>
      </c>
      <c r="AC255" s="36">
        <v>5</v>
      </c>
      <c r="AD255" s="36">
        <f t="shared" ref="AD255:AD260" si="2076">(AC255/12*5*$D255*$F255*$G255*$I255*AD$11)+(AC255/12*7*$E255*$F255*$H255*$I255*AD$12)</f>
        <v>162439.921875</v>
      </c>
      <c r="AE255" s="36">
        <v>88</v>
      </c>
      <c r="AF255" s="36">
        <f t="shared" ref="AF255:AF260" si="2077">(AE255/12*5*$D255*$F255*$G255*$I255*AF$11)+(AE255/12*7*$E255*$F255*$H255*$I255*AF$12)</f>
        <v>2428679.1606000001</v>
      </c>
      <c r="AG255" s="36"/>
      <c r="AH255" s="36">
        <f t="shared" ref="AH255:AH260" si="2078">(AG255/12*5*$D255*$F255*$G255*$I255*AH$11)+(AG255/12*7*$E255*$F255*$H255*$I255*AH$12)</f>
        <v>0</v>
      </c>
      <c r="AI255" s="36"/>
      <c r="AJ255" s="36">
        <f t="shared" ref="AJ255:AJ260" si="2079">(AI255/12*5*$D255*$F255*$G255*$I255*AJ$11)+(AI255/12*7*$E255*$F255*$H255*$I255*AJ$12)</f>
        <v>0</v>
      </c>
      <c r="AK255" s="39">
        <v>0</v>
      </c>
      <c r="AL255" s="36">
        <f t="shared" ref="AL255:AL260" si="2080">(AK255/12*5*$D255*$F255*$G255*$I255*AL$11)+(AK255/12*7*$E255*$F255*$H255*$I255*AL$12)</f>
        <v>0</v>
      </c>
      <c r="AM255" s="40">
        <v>1</v>
      </c>
      <c r="AN255" s="36">
        <f t="shared" ref="AN255:AN265" si="2081">(AM255/12*5*$D255*$F255*$G255*$J255*AN$11)+(AM255/12*7*$E255*$F255*$H255*$J255*AN$12)</f>
        <v>31903.214111999994</v>
      </c>
      <c r="AO255" s="36">
        <v>0</v>
      </c>
      <c r="AP255" s="36">
        <f t="shared" ref="AP255:AP265" si="2082">(AO255/12*5*$D255*$F255*$G255*$J255*AP$11)+(AO255/12*7*$E255*$F255*$H255*$J255*AP$12)</f>
        <v>0</v>
      </c>
      <c r="AQ255" s="36">
        <v>45</v>
      </c>
      <c r="AR255" s="36">
        <f t="shared" ref="AR255:AR265" si="2083">(AQ255/12*5*$D255*$F255*$G255*$J255*AR$11)+(AQ255/12*7*$E255*$F255*$H255*$J255*AR$12)</f>
        <v>1435644.6350400001</v>
      </c>
      <c r="AS255" s="36">
        <v>0</v>
      </c>
      <c r="AT255" s="36">
        <f t="shared" ref="AT255:AT265" si="2084">(AS255/12*5*$D255*$F255*$G255*$J255*AT$11)+(AS255/12*7*$E255*$F255*$H255*$J255*AT$12)</f>
        <v>0</v>
      </c>
      <c r="AU255" s="36"/>
      <c r="AV255" s="36">
        <f t="shared" ref="AV255:AV260" si="2085">(AU255/12*5*$D255*$F255*$G255*$I255*AV$11)+(AU255/12*7*$E255*$F255*$H255*$I255*AV$12)</f>
        <v>0</v>
      </c>
      <c r="AW255" s="36"/>
      <c r="AX255" s="36">
        <f t="shared" ref="AX255:AX260" si="2086">(AW255/12*5*$D255*$F255*$G255*$I255*AX$11)+(AW255/12*7*$E255*$F255*$H255*$I255*AX$12)</f>
        <v>0</v>
      </c>
      <c r="AY255" s="36">
        <v>0</v>
      </c>
      <c r="AZ255" s="36">
        <f t="shared" ref="AZ255:AZ265" si="2087">(AY255/12*5*$D255*$F255*$G255*$J255*AZ$11)+(AY255/12*7*$E255*$F255*$H255*$J255*AZ$12)</f>
        <v>0</v>
      </c>
      <c r="BA255" s="36">
        <v>0</v>
      </c>
      <c r="BB255" s="36">
        <f t="shared" ref="BB255:BB260" si="2088">(BA255/12*5*$D255*$F255*$G255*$I255*BB$11)+(BA255/12*7*$E255*$F255*$H255*$I255*BB$12)</f>
        <v>0</v>
      </c>
      <c r="BC255" s="36">
        <v>0</v>
      </c>
      <c r="BD255" s="36">
        <f t="shared" ref="BD255:BD260" si="2089">(BC255/12*5*$D255*$F255*$G255*$I255*BD$11)+(BC255/12*7*$E255*$F255*$H255*$I255*BD$12)</f>
        <v>0</v>
      </c>
      <c r="BE255" s="36">
        <v>0</v>
      </c>
      <c r="BF255" s="36">
        <f t="shared" ref="BF255:BF260" si="2090">(BE255/12*5*$D255*$F255*$G255*$I255*BF$11)+(BE255/12*7*$E255*$F255*$H255*$I255*BF$12)</f>
        <v>0</v>
      </c>
      <c r="BG255" s="36">
        <v>0</v>
      </c>
      <c r="BH255" s="36">
        <f t="shared" ref="BH255:BH265" si="2091">(BG255/12*5*$D255*$F255*$G255*$J255*BH$11)+(BG255/12*7*$E255*$F255*$H255*$J255*BH$12)</f>
        <v>0</v>
      </c>
      <c r="BI255" s="36">
        <v>0</v>
      </c>
      <c r="BJ255" s="36">
        <f t="shared" ref="BJ255:BJ265" si="2092">(BI255/12*5*$D255*$F255*$G255*$I255*BJ$11)+(BI255/12*7*$E255*$F255*$H255*$I255*BJ$12)</f>
        <v>0</v>
      </c>
      <c r="BK255" s="36">
        <v>0</v>
      </c>
      <c r="BL255" s="36">
        <f t="shared" ref="BL255:BL265" si="2093">(BK255/12*5*$D255*$F255*$G255*$I255*BL$11)+(BK255/12*7*$E255*$F255*$H255*$I255*BL$12)</f>
        <v>0</v>
      </c>
      <c r="BM255" s="46">
        <v>0</v>
      </c>
      <c r="BN255" s="36">
        <f t="shared" ref="BN255:BN265" si="2094">(BM255/12*5*$D255*$F255*$G255*$J255*BN$11)+(BM255/12*7*$E255*$F255*$H255*$J255*BN$12)</f>
        <v>0</v>
      </c>
      <c r="BO255" s="36">
        <v>2</v>
      </c>
      <c r="BP255" s="36">
        <f t="shared" ref="BP255:BP265" si="2095">(BO255/12*5*$D255*$F255*$G255*$J255*BP$11)+(BO255/12*7*$E255*$F255*$H255*$J255*BP$12)</f>
        <v>70485.930899999978</v>
      </c>
      <c r="BQ255" s="36">
        <v>0</v>
      </c>
      <c r="BR255" s="36">
        <f t="shared" ref="BR255:BR265" si="2096">(BQ255/12*5*$D255*$F255*$G255*$I255*BR$11)+(BQ255/12*7*$E255*$F255*$H255*$I255*BR$12)</f>
        <v>0</v>
      </c>
      <c r="BS255" s="36">
        <v>8</v>
      </c>
      <c r="BT255" s="36">
        <f t="shared" ref="BT255:BT265" si="2097">(BS255/12*5*$D255*$F255*$G255*$I255*BT$11)+(BS255/12*7*$E255*$F255*$H255*$I255*BT$12)</f>
        <v>156774.01739999998</v>
      </c>
      <c r="BU255" s="36">
        <v>0</v>
      </c>
      <c r="BV255" s="36">
        <f t="shared" ref="BV255:BV265" si="2098">(BU255/12*5*$D255*$F255*$G255*$J255*BV$11)+(BU255/12*7*$E255*$F255*$H255*$J255*BV$12)</f>
        <v>0</v>
      </c>
      <c r="BW255" s="36"/>
      <c r="BX255" s="36">
        <f t="shared" ref="BX255:BX265" si="2099">(BW255/12*5*$D255*$F255*$G255*$J255*BX$11)+(BW255/12*7*$E255*$F255*$H255*$J255*BX$12)</f>
        <v>0</v>
      </c>
      <c r="BY255" s="36">
        <v>0</v>
      </c>
      <c r="BZ255" s="36">
        <f t="shared" ref="BZ255:BZ265" si="2100">(BY255/12*5*$D255*$F255*$G255*$I255*BZ$11)+(BY255/12*7*$E255*$F255*$H255*$I255*BZ$12)</f>
        <v>0</v>
      </c>
      <c r="CA255" s="36">
        <v>0</v>
      </c>
      <c r="CB255" s="36">
        <f t="shared" ref="CB255:CB265" si="2101">(CA255/12*5*$D255*$F255*$G255*$J255*CB$11)+(CA255/12*7*$E255*$F255*$H255*$J255*CB$12)</f>
        <v>0</v>
      </c>
      <c r="CC255" s="36">
        <v>0</v>
      </c>
      <c r="CD255" s="36">
        <f t="shared" ref="CD255:CD265" si="2102">(CC255/12*5*$D255*$F255*$G255*$I255*CD$11)+(CC255/12*7*$E255*$F255*$H255*$I255*CD$12)</f>
        <v>0</v>
      </c>
      <c r="CE255" s="36"/>
      <c r="CF255" s="36">
        <f t="shared" ref="CF255:CF265" si="2103">(CE255/12*5*$D255*$F255*$G255*$I255*CF$11)+(CE255/12*7*$E255*$F255*$H255*$I255*CF$12)</f>
        <v>0</v>
      </c>
      <c r="CG255" s="36"/>
      <c r="CH255" s="36">
        <f t="shared" ref="CH255:CH265" si="2104">(CG255/12*5*$D255*$F255*$G255*$I255*CH$11)+(CG255/12*7*$E255*$F255*$H255*$I255*CH$12)</f>
        <v>0</v>
      </c>
      <c r="CI255" s="36"/>
      <c r="CJ255" s="36">
        <f t="shared" ref="CJ255:CJ265" si="2105">(CI255/12*5*$D255*$F255*$G255*$I255*CJ$11)+(CI255/12*7*$E255*$F255*$H255*$I255*CJ$12)</f>
        <v>0</v>
      </c>
      <c r="CK255" s="36">
        <v>3</v>
      </c>
      <c r="CL255" s="36">
        <f t="shared" ref="CL255:CN265" si="2106">(CK255/12*5*$D255*$F255*$G255*$J255*CL$11)+(CK255/12*7*$E255*$F255*$H255*$J255*CL$12)</f>
        <v>94877.370819000003</v>
      </c>
      <c r="CM255" s="36"/>
      <c r="CN255" s="36">
        <f t="shared" si="2106"/>
        <v>0</v>
      </c>
      <c r="CO255" s="41"/>
      <c r="CP255" s="36">
        <f t="shared" ref="CP255:CP265" si="2107">(CO255/12*5*$D255*$F255*$G255*$I255*CP$11)+(CO255/12*7*$E255*$F255*$H255*$I255*CP$12)</f>
        <v>0</v>
      </c>
      <c r="CQ255" s="36"/>
      <c r="CR255" s="36">
        <f t="shared" ref="CR255:CR260" si="2108">(CQ255/12*5*$D255*$F255*$G255*$J255*CR$11)+(CQ255/12*7*$E255*$F255*$H255*$J255*CR$12)</f>
        <v>0</v>
      </c>
      <c r="CS255" s="36"/>
      <c r="CT255" s="36">
        <f t="shared" ref="CT255:CT260" si="2109">(CS255/12*5*$D255*$F255*$G255*$J255*CT$11)+(CS255/12*7*$E255*$F255*$H255*$J255*CT$12)</f>
        <v>0</v>
      </c>
      <c r="CU255" s="36"/>
      <c r="CV255" s="36">
        <f t="shared" ref="CV255:CV260" si="2110">(CU255/12*5*$D255*$F255*$G255*$J255*CV$11)+(CU255/12*7*$E255*$F255*$H255*$J255*CV$12)</f>
        <v>0</v>
      </c>
      <c r="CW255" s="36"/>
      <c r="CX255" s="36">
        <f t="shared" ref="CX255:CX260" si="2111">(CW255/12*5*$D255*$F255*$G255*$J255*CX$11)+(CW255/12*7*$E255*$F255*$H255*$J255*CX$12)</f>
        <v>0</v>
      </c>
      <c r="CY255" s="36">
        <v>2</v>
      </c>
      <c r="CZ255" s="36">
        <f t="shared" ref="CZ255:CZ260" si="2112">(CY255/12*5*$D255*$F255*$G255*$J255*CZ$11)+(CY255/12*7*$E255*$F255*$H255*$J255*CZ$12)</f>
        <v>71202.053537999978</v>
      </c>
      <c r="DA255" s="36"/>
      <c r="DB255" s="36">
        <f t="shared" ref="DB255:DB265" si="2113">(DA255/12*5*$D255*$F255*$G255*$I255*DB$11)+(DA255/12*7*$E255*$F255*$H255*$I255*DB$12)</f>
        <v>0</v>
      </c>
      <c r="DC255" s="36"/>
      <c r="DD255" s="36">
        <f t="shared" ref="DD255:DD265" si="2114">(DC255/12*5*$D255*$F255*$G255*$I255*DD$11)+(DC255/12*7*$E255*$F255*$H255*$I255*DD$12)</f>
        <v>0</v>
      </c>
      <c r="DE255" s="36"/>
      <c r="DF255" s="36">
        <f t="shared" ref="DF255:DF260" si="2115">(DE255/12*5*$D255*$F255*$G255*$J255*DF$11)+(DE255/12*7*$E255*$F255*$H255*$J255*DF$12)</f>
        <v>0</v>
      </c>
      <c r="DG255" s="36"/>
      <c r="DH255" s="36">
        <f t="shared" ref="DH255:DH260" si="2116">(DG255/12*5*$D255*$F255*$G255*$J255*DH$11)+(DG255/12*7*$E255*$F255*$H255*$J255*DH$12)</f>
        <v>0</v>
      </c>
      <c r="DI255" s="36"/>
      <c r="DJ255" s="36">
        <f t="shared" ref="DJ255:DJ265" si="2117">(DI255/12*5*$D255*$F255*$G255*$K255*DJ$11)+(DI255/12*7*$E255*$F255*$H255*$K255*DJ$12)</f>
        <v>0</v>
      </c>
      <c r="DK255" s="36"/>
      <c r="DL255" s="36">
        <f t="shared" ref="DL255:DL265" si="2118">(DK255/12*5*$D255*$F255*$G255*$L255*DL$11)+(DK255/12*7*$E255*$F255*$G255*$L255*DL$12)</f>
        <v>0</v>
      </c>
      <c r="DM255" s="36"/>
      <c r="DN255" s="36">
        <f t="shared" si="1541"/>
        <v>0</v>
      </c>
      <c r="DO255" s="36">
        <f t="shared" ref="DO255:DP267" si="2119">SUM(M255,O255,Q255,S255,U255,W255,Y255,AA255,AC255,AE255,AG255,AI255,AK255,AM255,AO255,AQ255,AS255,AU255,AW255,AY255,BA255,BC255,BE255,BG255,BI255,BK255,BM255,BO255,BQ255,BS255,BU255,BW255,BY255,CA255,CC255,CE255,CG255,CI255,CK255,CM255,CO255,CQ255,CS255,CU255,CW255,CY255,DA255,DC255,DE255,DG255,DI255,DK255,DM255)</f>
        <v>181</v>
      </c>
      <c r="DP255" s="36">
        <f t="shared" si="2119"/>
        <v>5197169.2285589995</v>
      </c>
      <c r="DQ255" s="47">
        <f t="shared" si="1597"/>
        <v>181</v>
      </c>
      <c r="DR255" s="80">
        <f t="shared" si="1543"/>
        <v>1</v>
      </c>
    </row>
    <row r="256" spans="1:122" ht="34.5" customHeight="1" x14ac:dyDescent="0.25">
      <c r="A256" s="43"/>
      <c r="B256" s="44">
        <v>215</v>
      </c>
      <c r="C256" s="31" t="s">
        <v>381</v>
      </c>
      <c r="D256" s="32">
        <f t="shared" si="1544"/>
        <v>19063</v>
      </c>
      <c r="E256" s="33">
        <v>18530</v>
      </c>
      <c r="F256" s="45">
        <v>1.52</v>
      </c>
      <c r="G256" s="35">
        <v>1</v>
      </c>
      <c r="H256" s="35">
        <v>1</v>
      </c>
      <c r="I256" s="32">
        <v>1.4</v>
      </c>
      <c r="J256" s="32">
        <v>1.68</v>
      </c>
      <c r="K256" s="32">
        <v>2.23</v>
      </c>
      <c r="L256" s="32">
        <v>2.57</v>
      </c>
      <c r="M256" s="36">
        <v>22</v>
      </c>
      <c r="N256" s="36">
        <f t="shared" si="2069"/>
        <v>932220.28386666661</v>
      </c>
      <c r="O256" s="36">
        <v>63</v>
      </c>
      <c r="P256" s="36">
        <f t="shared" si="2069"/>
        <v>2669539.9038</v>
      </c>
      <c r="Q256" s="36">
        <v>0</v>
      </c>
      <c r="R256" s="36">
        <f t="shared" si="2070"/>
        <v>0</v>
      </c>
      <c r="S256" s="36"/>
      <c r="T256" s="36">
        <f t="shared" si="2071"/>
        <v>0</v>
      </c>
      <c r="U256" s="36">
        <v>0</v>
      </c>
      <c r="V256" s="36">
        <f t="shared" si="2072"/>
        <v>0</v>
      </c>
      <c r="W256" s="36"/>
      <c r="X256" s="36">
        <f t="shared" si="2073"/>
        <v>0</v>
      </c>
      <c r="Y256" s="36">
        <v>0</v>
      </c>
      <c r="Z256" s="36">
        <f t="shared" si="2074"/>
        <v>0</v>
      </c>
      <c r="AA256" s="36">
        <v>0</v>
      </c>
      <c r="AB256" s="36">
        <f t="shared" si="2075"/>
        <v>0</v>
      </c>
      <c r="AC256" s="36">
        <v>0</v>
      </c>
      <c r="AD256" s="36">
        <f t="shared" si="2076"/>
        <v>0</v>
      </c>
      <c r="AE256" s="36">
        <v>4</v>
      </c>
      <c r="AF256" s="36">
        <f t="shared" si="2077"/>
        <v>169494.59706666667</v>
      </c>
      <c r="AG256" s="36"/>
      <c r="AH256" s="36">
        <f t="shared" si="2078"/>
        <v>0</v>
      </c>
      <c r="AI256" s="36"/>
      <c r="AJ256" s="36">
        <f t="shared" si="2079"/>
        <v>0</v>
      </c>
      <c r="AK256" s="39">
        <v>0</v>
      </c>
      <c r="AL256" s="36">
        <f t="shared" si="2080"/>
        <v>0</v>
      </c>
      <c r="AM256" s="40">
        <v>44</v>
      </c>
      <c r="AN256" s="36">
        <f t="shared" si="2081"/>
        <v>2155239.3533439999</v>
      </c>
      <c r="AO256" s="36">
        <v>0</v>
      </c>
      <c r="AP256" s="36">
        <f t="shared" si="2082"/>
        <v>0</v>
      </c>
      <c r="AQ256" s="36">
        <v>79</v>
      </c>
      <c r="AR256" s="36">
        <f t="shared" si="2083"/>
        <v>3869634.2935039997</v>
      </c>
      <c r="AS256" s="36">
        <v>0</v>
      </c>
      <c r="AT256" s="36">
        <f t="shared" si="2084"/>
        <v>0</v>
      </c>
      <c r="AU256" s="36"/>
      <c r="AV256" s="36">
        <f t="shared" si="2085"/>
        <v>0</v>
      </c>
      <c r="AW256" s="36"/>
      <c r="AX256" s="36">
        <f t="shared" si="2086"/>
        <v>0</v>
      </c>
      <c r="AY256" s="36"/>
      <c r="AZ256" s="36">
        <f t="shared" si="2087"/>
        <v>0</v>
      </c>
      <c r="BA256" s="36">
        <v>0</v>
      </c>
      <c r="BB256" s="36">
        <f t="shared" si="2088"/>
        <v>0</v>
      </c>
      <c r="BC256" s="36">
        <v>0</v>
      </c>
      <c r="BD256" s="36">
        <f t="shared" si="2089"/>
        <v>0</v>
      </c>
      <c r="BE256" s="36">
        <v>0</v>
      </c>
      <c r="BF256" s="36">
        <f t="shared" si="2090"/>
        <v>0</v>
      </c>
      <c r="BG256" s="36">
        <v>0</v>
      </c>
      <c r="BH256" s="36">
        <f t="shared" si="2091"/>
        <v>0</v>
      </c>
      <c r="BI256" s="36">
        <v>0</v>
      </c>
      <c r="BJ256" s="36">
        <f t="shared" si="2092"/>
        <v>0</v>
      </c>
      <c r="BK256" s="36">
        <v>0</v>
      </c>
      <c r="BL256" s="36">
        <f t="shared" si="2093"/>
        <v>0</v>
      </c>
      <c r="BM256" s="46">
        <v>0</v>
      </c>
      <c r="BN256" s="36">
        <f t="shared" si="2094"/>
        <v>0</v>
      </c>
      <c r="BO256" s="36">
        <v>0</v>
      </c>
      <c r="BP256" s="36">
        <f t="shared" si="2095"/>
        <v>0</v>
      </c>
      <c r="BQ256" s="36">
        <v>0</v>
      </c>
      <c r="BR256" s="36">
        <f t="shared" si="2096"/>
        <v>0</v>
      </c>
      <c r="BS256" s="36"/>
      <c r="BT256" s="36">
        <f t="shared" si="2097"/>
        <v>0</v>
      </c>
      <c r="BU256" s="36">
        <v>0</v>
      </c>
      <c r="BV256" s="36">
        <f t="shared" si="2098"/>
        <v>0</v>
      </c>
      <c r="BW256" s="36"/>
      <c r="BX256" s="36">
        <f t="shared" si="2099"/>
        <v>0</v>
      </c>
      <c r="BY256" s="36">
        <v>0</v>
      </c>
      <c r="BZ256" s="36">
        <f t="shared" si="2100"/>
        <v>0</v>
      </c>
      <c r="CA256" s="36">
        <v>3</v>
      </c>
      <c r="CB256" s="36">
        <f t="shared" si="2101"/>
        <v>130726.92360000001</v>
      </c>
      <c r="CC256" s="36">
        <v>0</v>
      </c>
      <c r="CD256" s="36">
        <f t="shared" si="2102"/>
        <v>0</v>
      </c>
      <c r="CE256" s="36"/>
      <c r="CF256" s="36">
        <f t="shared" si="2103"/>
        <v>0</v>
      </c>
      <c r="CG256" s="36"/>
      <c r="CH256" s="36">
        <f t="shared" si="2104"/>
        <v>0</v>
      </c>
      <c r="CI256" s="36">
        <v>8</v>
      </c>
      <c r="CJ256" s="36">
        <f t="shared" si="2105"/>
        <v>317639.28933333332</v>
      </c>
      <c r="CK256" s="36">
        <v>33</v>
      </c>
      <c r="CL256" s="36">
        <f t="shared" si="2106"/>
        <v>1602373.373832</v>
      </c>
      <c r="CM256" s="36">
        <v>21</v>
      </c>
      <c r="CN256" s="36">
        <f t="shared" si="2106"/>
        <v>1172208.6265679998</v>
      </c>
      <c r="CO256" s="41">
        <v>4</v>
      </c>
      <c r="CP256" s="36">
        <f t="shared" si="2107"/>
        <v>180368.03866666666</v>
      </c>
      <c r="CQ256" s="36">
        <v>15</v>
      </c>
      <c r="CR256" s="36">
        <f t="shared" si="2108"/>
        <v>818381.20727999997</v>
      </c>
      <c r="CS256" s="36">
        <v>1</v>
      </c>
      <c r="CT256" s="36">
        <f t="shared" si="2109"/>
        <v>47437.356847999996</v>
      </c>
      <c r="CU256" s="36"/>
      <c r="CV256" s="36">
        <f t="shared" si="2110"/>
        <v>0</v>
      </c>
      <c r="CW256" s="36">
        <v>15</v>
      </c>
      <c r="CX256" s="36">
        <f t="shared" si="2111"/>
        <v>818381.20727999997</v>
      </c>
      <c r="CY256" s="36">
        <v>16</v>
      </c>
      <c r="CZ256" s="36">
        <f t="shared" si="2112"/>
        <v>874562.59699199989</v>
      </c>
      <c r="DA256" s="36">
        <v>17</v>
      </c>
      <c r="DB256" s="36">
        <f t="shared" si="2113"/>
        <v>766564.16433333326</v>
      </c>
      <c r="DC256" s="36">
        <v>13</v>
      </c>
      <c r="DD256" s="36">
        <f t="shared" si="2114"/>
        <v>603612.13518666662</v>
      </c>
      <c r="DE256" s="36"/>
      <c r="DF256" s="36">
        <f t="shared" si="2115"/>
        <v>0</v>
      </c>
      <c r="DG256" s="36">
        <v>10</v>
      </c>
      <c r="DH256" s="36">
        <f t="shared" si="2116"/>
        <v>586793.65919999999</v>
      </c>
      <c r="DI256" s="36"/>
      <c r="DJ256" s="36">
        <f t="shared" si="2117"/>
        <v>0</v>
      </c>
      <c r="DK256" s="36">
        <v>4</v>
      </c>
      <c r="DL256" s="36">
        <f t="shared" si="2118"/>
        <v>347238.85429333331</v>
      </c>
      <c r="DM256" s="36"/>
      <c r="DN256" s="36">
        <f t="shared" si="1541"/>
        <v>0</v>
      </c>
      <c r="DO256" s="36">
        <f t="shared" si="2119"/>
        <v>372</v>
      </c>
      <c r="DP256" s="36">
        <f t="shared" si="2119"/>
        <v>18062415.864994671</v>
      </c>
      <c r="DQ256" s="47">
        <f t="shared" si="1597"/>
        <v>372</v>
      </c>
      <c r="DR256" s="80">
        <f t="shared" si="1543"/>
        <v>1</v>
      </c>
    </row>
    <row r="257" spans="1:122" ht="34.5" customHeight="1" x14ac:dyDescent="0.25">
      <c r="A257" s="43"/>
      <c r="B257" s="44">
        <v>216</v>
      </c>
      <c r="C257" s="31" t="s">
        <v>382</v>
      </c>
      <c r="D257" s="32">
        <f t="shared" si="1544"/>
        <v>19063</v>
      </c>
      <c r="E257" s="33">
        <v>18530</v>
      </c>
      <c r="F257" s="45">
        <v>0.69</v>
      </c>
      <c r="G257" s="35">
        <v>1</v>
      </c>
      <c r="H257" s="35">
        <v>1</v>
      </c>
      <c r="I257" s="32">
        <v>1.4</v>
      </c>
      <c r="J257" s="32">
        <v>1.68</v>
      </c>
      <c r="K257" s="32">
        <v>2.23</v>
      </c>
      <c r="L257" s="32">
        <v>2.57</v>
      </c>
      <c r="M257" s="36">
        <v>2</v>
      </c>
      <c r="N257" s="36">
        <f t="shared" si="2069"/>
        <v>38470.813149999994</v>
      </c>
      <c r="O257" s="36">
        <v>3</v>
      </c>
      <c r="P257" s="36">
        <f t="shared" si="2069"/>
        <v>57706.219724999988</v>
      </c>
      <c r="Q257" s="36"/>
      <c r="R257" s="36">
        <f t="shared" si="2070"/>
        <v>0</v>
      </c>
      <c r="S257" s="36"/>
      <c r="T257" s="36">
        <f t="shared" si="2071"/>
        <v>0</v>
      </c>
      <c r="U257" s="36"/>
      <c r="V257" s="36">
        <f t="shared" si="2072"/>
        <v>0</v>
      </c>
      <c r="W257" s="36"/>
      <c r="X257" s="36">
        <f t="shared" si="2073"/>
        <v>0</v>
      </c>
      <c r="Y257" s="36"/>
      <c r="Z257" s="36">
        <f t="shared" si="2074"/>
        <v>0</v>
      </c>
      <c r="AA257" s="36"/>
      <c r="AB257" s="36">
        <f t="shared" si="2075"/>
        <v>0</v>
      </c>
      <c r="AC257" s="36">
        <v>0</v>
      </c>
      <c r="AD257" s="36">
        <f t="shared" si="2076"/>
        <v>0</v>
      </c>
      <c r="AE257" s="36"/>
      <c r="AF257" s="36">
        <f t="shared" si="2077"/>
        <v>0</v>
      </c>
      <c r="AG257" s="36"/>
      <c r="AH257" s="36">
        <f t="shared" si="2078"/>
        <v>0</v>
      </c>
      <c r="AI257" s="36"/>
      <c r="AJ257" s="36">
        <f t="shared" si="2079"/>
        <v>0</v>
      </c>
      <c r="AK257" s="39">
        <v>0</v>
      </c>
      <c r="AL257" s="36">
        <f t="shared" si="2080"/>
        <v>0</v>
      </c>
      <c r="AM257" s="40">
        <v>0</v>
      </c>
      <c r="AN257" s="36">
        <f t="shared" si="2081"/>
        <v>0</v>
      </c>
      <c r="AO257" s="36"/>
      <c r="AP257" s="36">
        <f t="shared" si="2082"/>
        <v>0</v>
      </c>
      <c r="AQ257" s="36">
        <v>11</v>
      </c>
      <c r="AR257" s="36">
        <f t="shared" si="2083"/>
        <v>244591.308192</v>
      </c>
      <c r="AS257" s="36"/>
      <c r="AT257" s="36">
        <f t="shared" si="2084"/>
        <v>0</v>
      </c>
      <c r="AU257" s="36"/>
      <c r="AV257" s="36">
        <f t="shared" si="2085"/>
        <v>0</v>
      </c>
      <c r="AW257" s="36"/>
      <c r="AX257" s="36">
        <f t="shared" si="2086"/>
        <v>0</v>
      </c>
      <c r="AY257" s="36">
        <v>2</v>
      </c>
      <c r="AZ257" s="36">
        <f t="shared" si="2087"/>
        <v>43257.455849999991</v>
      </c>
      <c r="BA257" s="36"/>
      <c r="BB257" s="36">
        <f t="shared" si="2088"/>
        <v>0</v>
      </c>
      <c r="BC257" s="36"/>
      <c r="BD257" s="36">
        <f t="shared" si="2089"/>
        <v>0</v>
      </c>
      <c r="BE257" s="36"/>
      <c r="BF257" s="36">
        <f t="shared" si="2090"/>
        <v>0</v>
      </c>
      <c r="BG257" s="36"/>
      <c r="BH257" s="36">
        <f t="shared" si="2091"/>
        <v>0</v>
      </c>
      <c r="BI257" s="36">
        <v>0</v>
      </c>
      <c r="BJ257" s="36">
        <f t="shared" si="2092"/>
        <v>0</v>
      </c>
      <c r="BK257" s="36"/>
      <c r="BL257" s="36">
        <f t="shared" si="2093"/>
        <v>0</v>
      </c>
      <c r="BM257" s="46"/>
      <c r="BN257" s="36">
        <f t="shared" si="2094"/>
        <v>0</v>
      </c>
      <c r="BO257" s="36"/>
      <c r="BP257" s="36">
        <f t="shared" si="2095"/>
        <v>0</v>
      </c>
      <c r="BQ257" s="36"/>
      <c r="BR257" s="36">
        <f t="shared" si="2096"/>
        <v>0</v>
      </c>
      <c r="BS257" s="36"/>
      <c r="BT257" s="36">
        <f t="shared" si="2097"/>
        <v>0</v>
      </c>
      <c r="BU257" s="36"/>
      <c r="BV257" s="36">
        <f t="shared" si="2098"/>
        <v>0</v>
      </c>
      <c r="BW257" s="36"/>
      <c r="BX257" s="36">
        <f t="shared" si="2099"/>
        <v>0</v>
      </c>
      <c r="BY257" s="36"/>
      <c r="BZ257" s="36">
        <f t="shared" si="2100"/>
        <v>0</v>
      </c>
      <c r="CA257" s="36"/>
      <c r="CB257" s="36">
        <f t="shared" si="2101"/>
        <v>0</v>
      </c>
      <c r="CC257" s="36"/>
      <c r="CD257" s="36">
        <f t="shared" si="2102"/>
        <v>0</v>
      </c>
      <c r="CE257" s="36"/>
      <c r="CF257" s="36">
        <f t="shared" si="2103"/>
        <v>0</v>
      </c>
      <c r="CG257" s="36"/>
      <c r="CH257" s="36">
        <f t="shared" si="2104"/>
        <v>0</v>
      </c>
      <c r="CI257" s="36">
        <v>1</v>
      </c>
      <c r="CJ257" s="36">
        <f t="shared" si="2105"/>
        <v>18023.939937499996</v>
      </c>
      <c r="CK257" s="36">
        <v>3</v>
      </c>
      <c r="CL257" s="36">
        <f t="shared" si="2106"/>
        <v>66126.652388999995</v>
      </c>
      <c r="CM257" s="36">
        <v>1</v>
      </c>
      <c r="CN257" s="36">
        <f t="shared" si="2106"/>
        <v>25339.096250999995</v>
      </c>
      <c r="CO257" s="41">
        <v>1</v>
      </c>
      <c r="CP257" s="36">
        <f t="shared" si="2107"/>
        <v>20469.399124999993</v>
      </c>
      <c r="CQ257" s="36">
        <v>2</v>
      </c>
      <c r="CR257" s="36">
        <f t="shared" si="2108"/>
        <v>49533.599387999988</v>
      </c>
      <c r="CS257" s="36"/>
      <c r="CT257" s="36">
        <f t="shared" si="2109"/>
        <v>0</v>
      </c>
      <c r="CU257" s="36"/>
      <c r="CV257" s="36">
        <f t="shared" si="2110"/>
        <v>0</v>
      </c>
      <c r="CW257" s="36">
        <v>1</v>
      </c>
      <c r="CX257" s="36">
        <f t="shared" si="2111"/>
        <v>24766.799693999994</v>
      </c>
      <c r="CY257" s="36">
        <v>5</v>
      </c>
      <c r="CZ257" s="36">
        <f t="shared" si="2112"/>
        <v>124064.18419499999</v>
      </c>
      <c r="DA257" s="36">
        <v>3</v>
      </c>
      <c r="DB257" s="36">
        <f t="shared" si="2113"/>
        <v>61408.197374999982</v>
      </c>
      <c r="DC257" s="36">
        <v>2</v>
      </c>
      <c r="DD257" s="36">
        <f t="shared" si="2114"/>
        <v>42155.098509999989</v>
      </c>
      <c r="DE257" s="36"/>
      <c r="DF257" s="36">
        <f t="shared" si="2115"/>
        <v>0</v>
      </c>
      <c r="DG257" s="36"/>
      <c r="DH257" s="36">
        <f t="shared" si="2116"/>
        <v>0</v>
      </c>
      <c r="DI257" s="36"/>
      <c r="DJ257" s="36">
        <f t="shared" si="2117"/>
        <v>0</v>
      </c>
      <c r="DK257" s="36">
        <v>3</v>
      </c>
      <c r="DL257" s="36">
        <f t="shared" si="2118"/>
        <v>118221.12308999998</v>
      </c>
      <c r="DM257" s="36"/>
      <c r="DN257" s="36">
        <f t="shared" si="1541"/>
        <v>0</v>
      </c>
      <c r="DO257" s="36">
        <f t="shared" si="2119"/>
        <v>40</v>
      </c>
      <c r="DP257" s="36">
        <f t="shared" si="2119"/>
        <v>934133.88687149994</v>
      </c>
      <c r="DQ257" s="47">
        <f t="shared" si="1597"/>
        <v>40</v>
      </c>
      <c r="DR257" s="80">
        <f t="shared" si="1543"/>
        <v>1</v>
      </c>
    </row>
    <row r="258" spans="1:122" ht="30" customHeight="1" x14ac:dyDescent="0.25">
      <c r="A258" s="43"/>
      <c r="B258" s="44">
        <v>217</v>
      </c>
      <c r="C258" s="31" t="s">
        <v>383</v>
      </c>
      <c r="D258" s="32">
        <f t="shared" si="1544"/>
        <v>19063</v>
      </c>
      <c r="E258" s="33">
        <v>18530</v>
      </c>
      <c r="F258" s="45">
        <v>0.56000000000000005</v>
      </c>
      <c r="G258" s="35">
        <v>1</v>
      </c>
      <c r="H258" s="35">
        <v>1</v>
      </c>
      <c r="I258" s="32">
        <v>1.4</v>
      </c>
      <c r="J258" s="32">
        <v>1.68</v>
      </c>
      <c r="K258" s="32">
        <v>2.23</v>
      </c>
      <c r="L258" s="32">
        <v>2.57</v>
      </c>
      <c r="M258" s="36">
        <v>78</v>
      </c>
      <c r="N258" s="36">
        <f t="shared" si="2069"/>
        <v>1217684.8684</v>
      </c>
      <c r="O258" s="36">
        <v>394</v>
      </c>
      <c r="P258" s="36">
        <f t="shared" si="2069"/>
        <v>6150869.7198666679</v>
      </c>
      <c r="Q258" s="36">
        <v>0</v>
      </c>
      <c r="R258" s="36">
        <f t="shared" si="2070"/>
        <v>0</v>
      </c>
      <c r="S258" s="36"/>
      <c r="T258" s="36">
        <f t="shared" si="2071"/>
        <v>0</v>
      </c>
      <c r="U258" s="36">
        <v>0</v>
      </c>
      <c r="V258" s="36">
        <f t="shared" si="2072"/>
        <v>0</v>
      </c>
      <c r="W258" s="36"/>
      <c r="X258" s="36">
        <f t="shared" si="2073"/>
        <v>0</v>
      </c>
      <c r="Y258" s="36">
        <v>0</v>
      </c>
      <c r="Z258" s="36">
        <f t="shared" si="2074"/>
        <v>0</v>
      </c>
      <c r="AA258" s="36">
        <v>0</v>
      </c>
      <c r="AB258" s="36">
        <f t="shared" si="2075"/>
        <v>0</v>
      </c>
      <c r="AC258" s="36">
        <v>0</v>
      </c>
      <c r="AD258" s="36">
        <f t="shared" si="2076"/>
        <v>0</v>
      </c>
      <c r="AE258" s="36">
        <v>15</v>
      </c>
      <c r="AF258" s="36">
        <f t="shared" si="2077"/>
        <v>234170.16700000002</v>
      </c>
      <c r="AG258" s="36">
        <v>3</v>
      </c>
      <c r="AH258" s="36">
        <f t="shared" si="2078"/>
        <v>39881.227400000003</v>
      </c>
      <c r="AI258" s="36"/>
      <c r="AJ258" s="36">
        <f t="shared" si="2079"/>
        <v>0</v>
      </c>
      <c r="AK258" s="39">
        <v>0</v>
      </c>
      <c r="AL258" s="36">
        <f t="shared" si="2080"/>
        <v>0</v>
      </c>
      <c r="AM258" s="40">
        <v>20</v>
      </c>
      <c r="AN258" s="36">
        <f t="shared" si="2081"/>
        <v>360925.25056000007</v>
      </c>
      <c r="AO258" s="36">
        <v>0</v>
      </c>
      <c r="AP258" s="36">
        <f t="shared" si="2082"/>
        <v>0</v>
      </c>
      <c r="AQ258" s="36">
        <v>60</v>
      </c>
      <c r="AR258" s="36">
        <f t="shared" si="2083"/>
        <v>1082775.7516800002</v>
      </c>
      <c r="AS258" s="36">
        <v>0</v>
      </c>
      <c r="AT258" s="36">
        <f t="shared" si="2084"/>
        <v>0</v>
      </c>
      <c r="AU258" s="36"/>
      <c r="AV258" s="36">
        <f t="shared" si="2085"/>
        <v>0</v>
      </c>
      <c r="AW258" s="36"/>
      <c r="AX258" s="36">
        <f t="shared" si="2086"/>
        <v>0</v>
      </c>
      <c r="AY258" s="36">
        <v>2</v>
      </c>
      <c r="AZ258" s="36">
        <f t="shared" si="2087"/>
        <v>35107.500399999997</v>
      </c>
      <c r="BA258" s="36">
        <v>0</v>
      </c>
      <c r="BB258" s="36">
        <f t="shared" si="2088"/>
        <v>0</v>
      </c>
      <c r="BC258" s="36">
        <v>0</v>
      </c>
      <c r="BD258" s="36">
        <f t="shared" si="2089"/>
        <v>0</v>
      </c>
      <c r="BE258" s="36">
        <v>0</v>
      </c>
      <c r="BF258" s="36">
        <f t="shared" si="2090"/>
        <v>0</v>
      </c>
      <c r="BG258" s="36">
        <v>0</v>
      </c>
      <c r="BH258" s="36">
        <f t="shared" si="2091"/>
        <v>0</v>
      </c>
      <c r="BI258" s="36">
        <v>0</v>
      </c>
      <c r="BJ258" s="36">
        <f t="shared" si="2092"/>
        <v>0</v>
      </c>
      <c r="BK258" s="36">
        <v>0</v>
      </c>
      <c r="BL258" s="36">
        <f t="shared" si="2093"/>
        <v>0</v>
      </c>
      <c r="BM258" s="46">
        <v>0</v>
      </c>
      <c r="BN258" s="36">
        <f t="shared" si="2094"/>
        <v>0</v>
      </c>
      <c r="BO258" s="36">
        <v>0</v>
      </c>
      <c r="BP258" s="36">
        <f t="shared" si="2095"/>
        <v>0</v>
      </c>
      <c r="BQ258" s="36">
        <v>0</v>
      </c>
      <c r="BR258" s="36">
        <f t="shared" si="2096"/>
        <v>0</v>
      </c>
      <c r="BS258" s="36">
        <v>5</v>
      </c>
      <c r="BT258" s="36">
        <f t="shared" si="2097"/>
        <v>55425.157666666673</v>
      </c>
      <c r="BU258" s="36">
        <v>0</v>
      </c>
      <c r="BV258" s="36">
        <f t="shared" si="2098"/>
        <v>0</v>
      </c>
      <c r="BW258" s="36"/>
      <c r="BX258" s="36">
        <f t="shared" si="2099"/>
        <v>0</v>
      </c>
      <c r="BY258" s="36">
        <v>0</v>
      </c>
      <c r="BZ258" s="36">
        <f t="shared" si="2100"/>
        <v>0</v>
      </c>
      <c r="CA258" s="36"/>
      <c r="CB258" s="36">
        <f t="shared" si="2101"/>
        <v>0</v>
      </c>
      <c r="CC258" s="36">
        <v>0</v>
      </c>
      <c r="CD258" s="36">
        <f t="shared" si="2102"/>
        <v>0</v>
      </c>
      <c r="CE258" s="36"/>
      <c r="CF258" s="36">
        <f t="shared" si="2103"/>
        <v>0</v>
      </c>
      <c r="CG258" s="36"/>
      <c r="CH258" s="36">
        <f t="shared" si="2104"/>
        <v>0</v>
      </c>
      <c r="CI258" s="36">
        <v>24</v>
      </c>
      <c r="CJ258" s="36">
        <f t="shared" si="2105"/>
        <v>351075.00399999996</v>
      </c>
      <c r="CK258" s="36">
        <v>5</v>
      </c>
      <c r="CL258" s="36">
        <f t="shared" si="2106"/>
        <v>89446.679560000019</v>
      </c>
      <c r="CM258" s="36">
        <v>8</v>
      </c>
      <c r="CN258" s="36">
        <f t="shared" si="2106"/>
        <v>164520.50899199999</v>
      </c>
      <c r="CO258" s="41"/>
      <c r="CP258" s="36">
        <f t="shared" si="2107"/>
        <v>0</v>
      </c>
      <c r="CQ258" s="36">
        <v>10</v>
      </c>
      <c r="CR258" s="36">
        <f t="shared" si="2108"/>
        <v>201005.91056000002</v>
      </c>
      <c r="CS258" s="36">
        <v>3</v>
      </c>
      <c r="CT258" s="36">
        <f t="shared" si="2109"/>
        <v>52430.762832000008</v>
      </c>
      <c r="CU258" s="36">
        <v>1</v>
      </c>
      <c r="CV258" s="36">
        <f t="shared" si="2110"/>
        <v>20137.954535999997</v>
      </c>
      <c r="CW258" s="36">
        <v>11</v>
      </c>
      <c r="CX258" s="36">
        <f t="shared" si="2111"/>
        <v>221106.50161600002</v>
      </c>
      <c r="CY258" s="36">
        <v>15</v>
      </c>
      <c r="CZ258" s="36">
        <f t="shared" si="2112"/>
        <v>302069.31804000004</v>
      </c>
      <c r="DA258" s="36">
        <v>33</v>
      </c>
      <c r="DB258" s="36">
        <f t="shared" si="2113"/>
        <v>548223.90700000001</v>
      </c>
      <c r="DC258" s="36">
        <v>2</v>
      </c>
      <c r="DD258" s="36">
        <f t="shared" si="2114"/>
        <v>34212.83357333333</v>
      </c>
      <c r="DE258" s="36"/>
      <c r="DF258" s="36">
        <f t="shared" si="2115"/>
        <v>0</v>
      </c>
      <c r="DG258" s="36">
        <v>4</v>
      </c>
      <c r="DH258" s="36">
        <f t="shared" si="2116"/>
        <v>86474.855039999995</v>
      </c>
      <c r="DI258" s="36"/>
      <c r="DJ258" s="36">
        <f t="shared" si="2117"/>
        <v>0</v>
      </c>
      <c r="DK258" s="36">
        <v>5</v>
      </c>
      <c r="DL258" s="36">
        <f t="shared" si="2118"/>
        <v>159912.63026666667</v>
      </c>
      <c r="DM258" s="36"/>
      <c r="DN258" s="36">
        <f t="shared" si="1541"/>
        <v>0</v>
      </c>
      <c r="DO258" s="36">
        <f t="shared" si="2119"/>
        <v>698</v>
      </c>
      <c r="DP258" s="36">
        <f t="shared" si="2119"/>
        <v>11407456.508989336</v>
      </c>
      <c r="DQ258" s="47">
        <f t="shared" si="1597"/>
        <v>698</v>
      </c>
      <c r="DR258" s="80">
        <f t="shared" si="1543"/>
        <v>1</v>
      </c>
    </row>
    <row r="259" spans="1:122" ht="30" customHeight="1" x14ac:dyDescent="0.25">
      <c r="A259" s="43"/>
      <c r="B259" s="44">
        <v>218</v>
      </c>
      <c r="C259" s="31" t="s">
        <v>384</v>
      </c>
      <c r="D259" s="32">
        <f t="shared" si="1544"/>
        <v>19063</v>
      </c>
      <c r="E259" s="33">
        <v>18530</v>
      </c>
      <c r="F259" s="45">
        <v>0.74</v>
      </c>
      <c r="G259" s="35">
        <v>1</v>
      </c>
      <c r="H259" s="35">
        <v>1</v>
      </c>
      <c r="I259" s="32">
        <v>1.4</v>
      </c>
      <c r="J259" s="32">
        <v>1.68</v>
      </c>
      <c r="K259" s="32">
        <v>2.23</v>
      </c>
      <c r="L259" s="32">
        <v>2.57</v>
      </c>
      <c r="M259" s="36">
        <v>8</v>
      </c>
      <c r="N259" s="36">
        <f t="shared" si="2069"/>
        <v>165034.21293333333</v>
      </c>
      <c r="O259" s="36">
        <v>18</v>
      </c>
      <c r="P259" s="36">
        <f t="shared" si="2069"/>
        <v>371326.9791</v>
      </c>
      <c r="Q259" s="36">
        <v>0</v>
      </c>
      <c r="R259" s="36">
        <f t="shared" si="2070"/>
        <v>0</v>
      </c>
      <c r="S259" s="36"/>
      <c r="T259" s="36">
        <f t="shared" si="2071"/>
        <v>0</v>
      </c>
      <c r="U259" s="36">
        <v>0</v>
      </c>
      <c r="V259" s="36">
        <f t="shared" si="2072"/>
        <v>0</v>
      </c>
      <c r="W259" s="36"/>
      <c r="X259" s="36">
        <f t="shared" si="2073"/>
        <v>0</v>
      </c>
      <c r="Y259" s="36">
        <v>0</v>
      </c>
      <c r="Z259" s="36">
        <f t="shared" si="2074"/>
        <v>0</v>
      </c>
      <c r="AA259" s="36">
        <v>0</v>
      </c>
      <c r="AB259" s="36">
        <f t="shared" si="2075"/>
        <v>0</v>
      </c>
      <c r="AC259" s="36">
        <v>0</v>
      </c>
      <c r="AD259" s="36">
        <f t="shared" si="2076"/>
        <v>0</v>
      </c>
      <c r="AE259" s="36">
        <v>2</v>
      </c>
      <c r="AF259" s="36">
        <f t="shared" si="2077"/>
        <v>41258.553233333332</v>
      </c>
      <c r="AG259" s="36"/>
      <c r="AH259" s="36">
        <f t="shared" si="2078"/>
        <v>0</v>
      </c>
      <c r="AI259" s="36"/>
      <c r="AJ259" s="36">
        <f t="shared" si="2079"/>
        <v>0</v>
      </c>
      <c r="AK259" s="39">
        <v>0</v>
      </c>
      <c r="AL259" s="36">
        <f t="shared" si="2080"/>
        <v>0</v>
      </c>
      <c r="AM259" s="40">
        <v>5</v>
      </c>
      <c r="AN259" s="36">
        <f t="shared" si="2081"/>
        <v>119234.23456</v>
      </c>
      <c r="AO259" s="36">
        <v>0</v>
      </c>
      <c r="AP259" s="36">
        <f t="shared" si="2082"/>
        <v>0</v>
      </c>
      <c r="AQ259" s="36">
        <v>20</v>
      </c>
      <c r="AR259" s="36">
        <f t="shared" si="2083"/>
        <v>476936.93823999999</v>
      </c>
      <c r="AS259" s="36">
        <v>0</v>
      </c>
      <c r="AT259" s="36">
        <f t="shared" si="2084"/>
        <v>0</v>
      </c>
      <c r="AU259" s="36"/>
      <c r="AV259" s="36">
        <f t="shared" si="2085"/>
        <v>0</v>
      </c>
      <c r="AW259" s="36"/>
      <c r="AX259" s="36">
        <f t="shared" si="2086"/>
        <v>0</v>
      </c>
      <c r="AY259" s="36">
        <v>2</v>
      </c>
      <c r="AZ259" s="36">
        <f t="shared" si="2087"/>
        <v>46392.054099999994</v>
      </c>
      <c r="BA259" s="36">
        <v>0</v>
      </c>
      <c r="BB259" s="36">
        <f t="shared" si="2088"/>
        <v>0</v>
      </c>
      <c r="BC259" s="36">
        <v>0</v>
      </c>
      <c r="BD259" s="36">
        <f t="shared" si="2089"/>
        <v>0</v>
      </c>
      <c r="BE259" s="36">
        <v>0</v>
      </c>
      <c r="BF259" s="36">
        <f t="shared" si="2090"/>
        <v>0</v>
      </c>
      <c r="BG259" s="36">
        <v>0</v>
      </c>
      <c r="BH259" s="36">
        <f t="shared" si="2091"/>
        <v>0</v>
      </c>
      <c r="BI259" s="36">
        <v>0</v>
      </c>
      <c r="BJ259" s="36">
        <f t="shared" si="2092"/>
        <v>0</v>
      </c>
      <c r="BK259" s="36">
        <v>0</v>
      </c>
      <c r="BL259" s="36">
        <f t="shared" si="2093"/>
        <v>0</v>
      </c>
      <c r="BM259" s="46">
        <v>0</v>
      </c>
      <c r="BN259" s="36">
        <f t="shared" si="2094"/>
        <v>0</v>
      </c>
      <c r="BO259" s="36">
        <v>0</v>
      </c>
      <c r="BP259" s="36">
        <f t="shared" si="2095"/>
        <v>0</v>
      </c>
      <c r="BQ259" s="36">
        <v>0</v>
      </c>
      <c r="BR259" s="36">
        <f t="shared" si="2096"/>
        <v>0</v>
      </c>
      <c r="BS259" s="36">
        <v>3</v>
      </c>
      <c r="BT259" s="36">
        <f t="shared" si="2097"/>
        <v>43944.232149999996</v>
      </c>
      <c r="BU259" s="36">
        <v>0</v>
      </c>
      <c r="BV259" s="36">
        <f t="shared" si="2098"/>
        <v>0</v>
      </c>
      <c r="BW259" s="36"/>
      <c r="BX259" s="36">
        <f t="shared" si="2099"/>
        <v>0</v>
      </c>
      <c r="BY259" s="36">
        <v>0</v>
      </c>
      <c r="BZ259" s="36">
        <f t="shared" si="2100"/>
        <v>0</v>
      </c>
      <c r="CA259" s="36"/>
      <c r="CB259" s="36">
        <f t="shared" si="2101"/>
        <v>0</v>
      </c>
      <c r="CC259" s="36">
        <v>0</v>
      </c>
      <c r="CD259" s="36">
        <f t="shared" si="2102"/>
        <v>0</v>
      </c>
      <c r="CE259" s="36"/>
      <c r="CF259" s="36">
        <f t="shared" si="2103"/>
        <v>0</v>
      </c>
      <c r="CG259" s="36"/>
      <c r="CH259" s="36">
        <f t="shared" si="2104"/>
        <v>0</v>
      </c>
      <c r="CI259" s="36">
        <v>20</v>
      </c>
      <c r="CJ259" s="36">
        <f t="shared" si="2105"/>
        <v>386600.45083333337</v>
      </c>
      <c r="CK259" s="36">
        <v>5</v>
      </c>
      <c r="CL259" s="36">
        <f t="shared" si="2106"/>
        <v>118197.39799</v>
      </c>
      <c r="CM259" s="36">
        <v>8</v>
      </c>
      <c r="CN259" s="36">
        <f t="shared" si="2106"/>
        <v>217402.10116799996</v>
      </c>
      <c r="CO259" s="41">
        <v>3</v>
      </c>
      <c r="CP259" s="36">
        <f t="shared" si="2107"/>
        <v>65858.066749999998</v>
      </c>
      <c r="CQ259" s="36">
        <v>2</v>
      </c>
      <c r="CR259" s="36">
        <f t="shared" si="2108"/>
        <v>53122.990647999992</v>
      </c>
      <c r="CS259" s="36">
        <v>9</v>
      </c>
      <c r="CT259" s="36">
        <f t="shared" si="2109"/>
        <v>207850.52408400003</v>
      </c>
      <c r="CU259" s="36">
        <v>1</v>
      </c>
      <c r="CV259" s="36">
        <f t="shared" si="2110"/>
        <v>26610.868493999995</v>
      </c>
      <c r="CW259" s="36">
        <v>3</v>
      </c>
      <c r="CX259" s="36">
        <f t="shared" si="2111"/>
        <v>79684.485971999995</v>
      </c>
      <c r="CY259" s="36">
        <v>15</v>
      </c>
      <c r="CZ259" s="36">
        <f t="shared" si="2112"/>
        <v>399163.02740999998</v>
      </c>
      <c r="DA259" s="36">
        <v>3</v>
      </c>
      <c r="DB259" s="36">
        <f t="shared" si="2113"/>
        <v>65858.066749999998</v>
      </c>
      <c r="DC259" s="36">
        <v>6</v>
      </c>
      <c r="DD259" s="36">
        <f t="shared" si="2114"/>
        <v>135629.44738</v>
      </c>
      <c r="DE259" s="36"/>
      <c r="DF259" s="36">
        <f t="shared" si="2115"/>
        <v>0</v>
      </c>
      <c r="DG259" s="36"/>
      <c r="DH259" s="36">
        <f t="shared" si="2116"/>
        <v>0</v>
      </c>
      <c r="DI259" s="36">
        <v>3</v>
      </c>
      <c r="DJ259" s="36">
        <f t="shared" si="2117"/>
        <v>117299.2069875</v>
      </c>
      <c r="DK259" s="36">
        <v>7</v>
      </c>
      <c r="DL259" s="36">
        <f t="shared" si="2118"/>
        <v>295838.36599333328</v>
      </c>
      <c r="DM259" s="36"/>
      <c r="DN259" s="36">
        <f t="shared" si="1541"/>
        <v>0</v>
      </c>
      <c r="DO259" s="36">
        <f t="shared" si="2119"/>
        <v>143</v>
      </c>
      <c r="DP259" s="36">
        <f t="shared" si="2119"/>
        <v>3433242.2047768328</v>
      </c>
      <c r="DQ259" s="47">
        <f t="shared" si="1597"/>
        <v>143</v>
      </c>
      <c r="DR259" s="80">
        <f t="shared" si="1543"/>
        <v>1</v>
      </c>
    </row>
    <row r="260" spans="1:122" ht="30" customHeight="1" x14ac:dyDescent="0.25">
      <c r="A260" s="43"/>
      <c r="B260" s="44">
        <v>219</v>
      </c>
      <c r="C260" s="31" t="s">
        <v>385</v>
      </c>
      <c r="D260" s="32">
        <f t="shared" si="1544"/>
        <v>19063</v>
      </c>
      <c r="E260" s="33">
        <v>18530</v>
      </c>
      <c r="F260" s="45">
        <v>1.44</v>
      </c>
      <c r="G260" s="35">
        <v>1</v>
      </c>
      <c r="H260" s="35">
        <v>1</v>
      </c>
      <c r="I260" s="32">
        <v>1.4</v>
      </c>
      <c r="J260" s="32">
        <v>1.68</v>
      </c>
      <c r="K260" s="32">
        <v>2.23</v>
      </c>
      <c r="L260" s="32">
        <v>2.57</v>
      </c>
      <c r="M260" s="36">
        <v>342</v>
      </c>
      <c r="N260" s="36">
        <f t="shared" si="2069"/>
        <v>13729062.362399999</v>
      </c>
      <c r="O260" s="36">
        <v>686</v>
      </c>
      <c r="P260" s="36">
        <f t="shared" si="2069"/>
        <v>27538411.639199998</v>
      </c>
      <c r="Q260" s="36">
        <v>0</v>
      </c>
      <c r="R260" s="36">
        <f t="shared" si="2070"/>
        <v>0</v>
      </c>
      <c r="S260" s="36"/>
      <c r="T260" s="36">
        <f t="shared" si="2071"/>
        <v>0</v>
      </c>
      <c r="U260" s="36">
        <v>0</v>
      </c>
      <c r="V260" s="36">
        <f t="shared" si="2072"/>
        <v>0</v>
      </c>
      <c r="W260" s="36">
        <v>8</v>
      </c>
      <c r="X260" s="36">
        <f t="shared" si="2073"/>
        <v>321147.65759999998</v>
      </c>
      <c r="Y260" s="36">
        <v>0</v>
      </c>
      <c r="Z260" s="36">
        <f t="shared" si="2074"/>
        <v>0</v>
      </c>
      <c r="AA260" s="36">
        <v>0</v>
      </c>
      <c r="AB260" s="36">
        <f t="shared" si="2075"/>
        <v>0</v>
      </c>
      <c r="AC260" s="36">
        <v>0</v>
      </c>
      <c r="AD260" s="36">
        <f t="shared" si="2076"/>
        <v>0</v>
      </c>
      <c r="AE260" s="36">
        <v>249</v>
      </c>
      <c r="AF260" s="36">
        <f t="shared" si="2077"/>
        <v>9995720.8427999988</v>
      </c>
      <c r="AG260" s="36">
        <v>10</v>
      </c>
      <c r="AH260" s="36">
        <f t="shared" si="2078"/>
        <v>341839.09199999995</v>
      </c>
      <c r="AI260" s="36"/>
      <c r="AJ260" s="36">
        <f t="shared" si="2079"/>
        <v>0</v>
      </c>
      <c r="AK260" s="39">
        <v>2</v>
      </c>
      <c r="AL260" s="36">
        <f t="shared" si="2080"/>
        <v>79806.526799999992</v>
      </c>
      <c r="AM260" s="40">
        <v>99</v>
      </c>
      <c r="AN260" s="36">
        <f t="shared" si="2081"/>
        <v>4594062.8321279995</v>
      </c>
      <c r="AO260" s="36"/>
      <c r="AP260" s="36">
        <f t="shared" si="2082"/>
        <v>0</v>
      </c>
      <c r="AQ260" s="36">
        <v>180</v>
      </c>
      <c r="AR260" s="36">
        <f t="shared" si="2083"/>
        <v>8352841.512959999</v>
      </c>
      <c r="AS260" s="36">
        <v>0</v>
      </c>
      <c r="AT260" s="36">
        <f t="shared" si="2084"/>
        <v>0</v>
      </c>
      <c r="AU260" s="36"/>
      <c r="AV260" s="36">
        <f t="shared" si="2085"/>
        <v>0</v>
      </c>
      <c r="AW260" s="36"/>
      <c r="AX260" s="36">
        <f t="shared" si="2086"/>
        <v>0</v>
      </c>
      <c r="AY260" s="36">
        <v>6</v>
      </c>
      <c r="AZ260" s="36">
        <f t="shared" si="2087"/>
        <v>270829.28879999998</v>
      </c>
      <c r="BA260" s="36">
        <v>0</v>
      </c>
      <c r="BB260" s="36">
        <f t="shared" si="2088"/>
        <v>0</v>
      </c>
      <c r="BC260" s="36">
        <v>0</v>
      </c>
      <c r="BD260" s="36">
        <f t="shared" si="2089"/>
        <v>0</v>
      </c>
      <c r="BE260" s="36">
        <v>0</v>
      </c>
      <c r="BF260" s="36">
        <f t="shared" si="2090"/>
        <v>0</v>
      </c>
      <c r="BG260" s="36">
        <v>0</v>
      </c>
      <c r="BH260" s="36">
        <f t="shared" si="2091"/>
        <v>0</v>
      </c>
      <c r="BI260" s="36"/>
      <c r="BJ260" s="36">
        <f t="shared" si="2092"/>
        <v>0</v>
      </c>
      <c r="BK260" s="36">
        <v>2</v>
      </c>
      <c r="BL260" s="36">
        <f t="shared" si="2093"/>
        <v>77341.125119999997</v>
      </c>
      <c r="BM260" s="46">
        <v>0</v>
      </c>
      <c r="BN260" s="36">
        <f t="shared" si="2094"/>
        <v>0</v>
      </c>
      <c r="BO260" s="36">
        <v>0</v>
      </c>
      <c r="BP260" s="36">
        <f t="shared" si="2095"/>
        <v>0</v>
      </c>
      <c r="BQ260" s="36">
        <v>0</v>
      </c>
      <c r="BR260" s="36">
        <f t="shared" si="2096"/>
        <v>0</v>
      </c>
      <c r="BS260" s="36">
        <v>5</v>
      </c>
      <c r="BT260" s="36">
        <f t="shared" si="2097"/>
        <v>142521.834</v>
      </c>
      <c r="BU260" s="36">
        <v>0</v>
      </c>
      <c r="BV260" s="36">
        <f t="shared" si="2098"/>
        <v>0</v>
      </c>
      <c r="BW260" s="36"/>
      <c r="BX260" s="36">
        <f t="shared" si="2099"/>
        <v>0</v>
      </c>
      <c r="BY260" s="36">
        <v>0</v>
      </c>
      <c r="BZ260" s="36">
        <f t="shared" si="2100"/>
        <v>0</v>
      </c>
      <c r="CA260" s="36">
        <v>3</v>
      </c>
      <c r="CB260" s="36">
        <f t="shared" si="2101"/>
        <v>123846.5592</v>
      </c>
      <c r="CC260" s="36">
        <v>0</v>
      </c>
      <c r="CD260" s="36">
        <f t="shared" si="2102"/>
        <v>0</v>
      </c>
      <c r="CE260" s="36"/>
      <c r="CF260" s="36">
        <f t="shared" si="2103"/>
        <v>0</v>
      </c>
      <c r="CG260" s="36"/>
      <c r="CH260" s="36">
        <f t="shared" si="2104"/>
        <v>0</v>
      </c>
      <c r="CI260" s="36">
        <v>11</v>
      </c>
      <c r="CJ260" s="36">
        <f t="shared" si="2105"/>
        <v>413766.96899999992</v>
      </c>
      <c r="CK260" s="36">
        <v>36</v>
      </c>
      <c r="CL260" s="36">
        <f t="shared" si="2106"/>
        <v>1656041.3815679997</v>
      </c>
      <c r="CM260" s="36">
        <v>20</v>
      </c>
      <c r="CN260" s="36">
        <f t="shared" si="2106"/>
        <v>1057631.8435199999</v>
      </c>
      <c r="CO260" s="41">
        <v>3</v>
      </c>
      <c r="CP260" s="36">
        <f t="shared" si="2107"/>
        <v>128156.23799999998</v>
      </c>
      <c r="CQ260" s="36">
        <v>20</v>
      </c>
      <c r="CR260" s="36">
        <f t="shared" si="2108"/>
        <v>1033744.6828799999</v>
      </c>
      <c r="CS260" s="36"/>
      <c r="CT260" s="36">
        <f t="shared" si="2109"/>
        <v>0</v>
      </c>
      <c r="CU260" s="36">
        <v>8</v>
      </c>
      <c r="CV260" s="36">
        <f t="shared" si="2110"/>
        <v>414266.49331199995</v>
      </c>
      <c r="CW260" s="36">
        <v>13</v>
      </c>
      <c r="CX260" s="36">
        <f t="shared" si="2111"/>
        <v>671934.04387199995</v>
      </c>
      <c r="CY260" s="36">
        <v>9</v>
      </c>
      <c r="CZ260" s="36">
        <f t="shared" si="2112"/>
        <v>466049.80497599993</v>
      </c>
      <c r="DA260" s="36">
        <v>9</v>
      </c>
      <c r="DB260" s="36">
        <f t="shared" si="2113"/>
        <v>384468.71399999992</v>
      </c>
      <c r="DC260" s="36">
        <v>11</v>
      </c>
      <c r="DD260" s="36">
        <f t="shared" si="2114"/>
        <v>483867.21767999994</v>
      </c>
      <c r="DE260" s="36">
        <v>5</v>
      </c>
      <c r="DF260" s="36">
        <f t="shared" si="2115"/>
        <v>286601.86799999996</v>
      </c>
      <c r="DG260" s="36">
        <v>6</v>
      </c>
      <c r="DH260" s="36">
        <f t="shared" si="2116"/>
        <v>333545.86943999998</v>
      </c>
      <c r="DI260" s="36">
        <v>5</v>
      </c>
      <c r="DJ260" s="36">
        <f t="shared" si="2117"/>
        <v>380429.86050000007</v>
      </c>
      <c r="DK260" s="36">
        <v>17</v>
      </c>
      <c r="DL260" s="36">
        <f t="shared" si="2118"/>
        <v>1398093.2817599999</v>
      </c>
      <c r="DM260" s="36"/>
      <c r="DN260" s="36">
        <f t="shared" si="1541"/>
        <v>0</v>
      </c>
      <c r="DO260" s="36">
        <f t="shared" si="2119"/>
        <v>1765</v>
      </c>
      <c r="DP260" s="36">
        <f t="shared" si="2119"/>
        <v>74676029.541516006</v>
      </c>
      <c r="DQ260" s="47">
        <f t="shared" si="1597"/>
        <v>1765</v>
      </c>
      <c r="DR260" s="80">
        <f t="shared" si="1543"/>
        <v>1</v>
      </c>
    </row>
    <row r="261" spans="1:122" ht="30" customHeight="1" x14ac:dyDescent="0.25">
      <c r="A261" s="43">
        <v>1</v>
      </c>
      <c r="B261" s="44">
        <v>220</v>
      </c>
      <c r="C261" s="31" t="s">
        <v>386</v>
      </c>
      <c r="D261" s="32">
        <f t="shared" si="1544"/>
        <v>19063</v>
      </c>
      <c r="E261" s="33">
        <v>18530</v>
      </c>
      <c r="F261" s="45">
        <v>5.54</v>
      </c>
      <c r="G261" s="35">
        <v>1</v>
      </c>
      <c r="H261" s="77">
        <v>0.9</v>
      </c>
      <c r="I261" s="32">
        <v>1.4</v>
      </c>
      <c r="J261" s="32">
        <v>1.68</v>
      </c>
      <c r="K261" s="32">
        <v>2.23</v>
      </c>
      <c r="L261" s="32">
        <v>2.57</v>
      </c>
      <c r="M261" s="36">
        <v>0</v>
      </c>
      <c r="N261" s="36">
        <f>(M261/12*5*$D261*$F261*$G261*$I261*N$11)+(M261/12*7*$E261*$F261*$H261*$I261)</f>
        <v>0</v>
      </c>
      <c r="O261" s="36">
        <v>85</v>
      </c>
      <c r="P261" s="36">
        <f>(O261/12*5*$D261*$F261*$G261*$I261*P$11)+(O261/12*7*$E261*$F261*$H261*$I261)</f>
        <v>11702257.809083331</v>
      </c>
      <c r="Q261" s="36">
        <v>0</v>
      </c>
      <c r="R261" s="36">
        <f>(Q261/12*5*$D261*$F261*$G261*$I261*R$11)+(Q261/12*7*$E261*$F261*$H261*$I261)</f>
        <v>0</v>
      </c>
      <c r="S261" s="36"/>
      <c r="T261" s="36">
        <f>(S261/12*5*$D261*$F261*$G261*$I261*T$11)+(S261/12*7*$E261*$F261*$H261*$I261)</f>
        <v>0</v>
      </c>
      <c r="U261" s="36">
        <v>0</v>
      </c>
      <c r="V261" s="36">
        <f>(U261/12*5*$D261*$F261*$G261*$I261*V$11)+(U261/12*7*$E261*$F261*$H261*$I261)</f>
        <v>0</v>
      </c>
      <c r="W261" s="36">
        <v>0</v>
      </c>
      <c r="X261" s="36">
        <f>(W261/12*5*$D261*$F261*$G261*$I261*X$11)+(W261/12*7*$E261*$F261*$H261*$I261)</f>
        <v>0</v>
      </c>
      <c r="Y261" s="36">
        <v>0</v>
      </c>
      <c r="Z261" s="36">
        <f>(Y261/12*5*$D261*$F261*$G261*$I261*Z$11)+(Y261/12*7*$E261*$F261*$H261*$I261)</f>
        <v>0</v>
      </c>
      <c r="AA261" s="36">
        <v>0</v>
      </c>
      <c r="AB261" s="36">
        <f>(AA261/12*5*$D261*$F261*$G261*$I261*AB$11)+(AA261/12*7*$E261*$F261*$H261*$I261)</f>
        <v>0</v>
      </c>
      <c r="AC261" s="36">
        <v>0</v>
      </c>
      <c r="AD261" s="36">
        <f>(AC261/12*5*$D261*$F261*$G261*$I261*AD$11)+(AC261/12*7*$E261*$F261*$H261*$I261)</f>
        <v>0</v>
      </c>
      <c r="AE261" s="36">
        <v>0</v>
      </c>
      <c r="AF261" s="36">
        <f>(AE261/12*5*$D261*$F261*$G261*$I261*AF$11)+(AE261/12*7*$E261*$F261*$H261*$I261)</f>
        <v>0</v>
      </c>
      <c r="AG261" s="36"/>
      <c r="AH261" s="36">
        <f>(AG261/12*5*$D261*$F261*$G261*$I261*AH$11)+(AG261/12*7*$E261*$F261*$H261*$I261)</f>
        <v>0</v>
      </c>
      <c r="AI261" s="36"/>
      <c r="AJ261" s="36">
        <f>(AI261/12*5*$D261*$F261*$G261*$I261*AJ$11)+(AI261/12*7*$E261*$F261*$H261*$I261)</f>
        <v>0</v>
      </c>
      <c r="AK261" s="39">
        <v>0</v>
      </c>
      <c r="AL261" s="36">
        <f>(AK261/12*5*$D261*$F261*$G261*$I261*AL$11)+(AK261/12*7*$E261*$F261*$H261*$I261)</f>
        <v>0</v>
      </c>
      <c r="AM261" s="40">
        <v>0</v>
      </c>
      <c r="AN261" s="36">
        <f>(AM261/12*5*$D261*$F261*$G261*$J261*AN$11)+(AM261/12*7*$E261*$F261*$H261*$J261)</f>
        <v>0</v>
      </c>
      <c r="AO261" s="36">
        <v>0</v>
      </c>
      <c r="AP261" s="36">
        <f>(AO261/12*5*$D261*$F261*$G261*$J261*AP$11)+(AO261/12*7*$E261*$F261*$H261*$J261)</f>
        <v>0</v>
      </c>
      <c r="AQ261" s="36"/>
      <c r="AR261" s="36">
        <f>(AQ261/12*5*$D261*$F261*$G261*$J261*AR$11)+(AQ261/12*7*$E261*$F261*$H261*$J261)</f>
        <v>0</v>
      </c>
      <c r="AS261" s="36">
        <v>0</v>
      </c>
      <c r="AT261" s="36">
        <f>(AS261/12*5*$D261*$F261*$G261*$J261*AT$11)+(AS261/12*7*$E261*$F261*$H261*$J261)</f>
        <v>0</v>
      </c>
      <c r="AU261" s="36"/>
      <c r="AV261" s="36">
        <f>(AU261/12*5*$D261*$F261*$G261*$I261*AV$11)+(AU261/12*7*$E261*$F261*$H261*$I261)</f>
        <v>0</v>
      </c>
      <c r="AW261" s="36"/>
      <c r="AX261" s="36">
        <f>(AW261/12*5*$D261*$F261*$G261*$I261*AX$11)+(AW261/12*7*$E261*$F261*$H261*$I261)</f>
        <v>0</v>
      </c>
      <c r="AY261" s="36">
        <v>0</v>
      </c>
      <c r="AZ261" s="36">
        <f>(AY261/12*5*$D261*$F261*$G261*$J261*AZ$11)+(AY261/12*7*$E261*$F261*$H261*$J261)</f>
        <v>0</v>
      </c>
      <c r="BA261" s="36">
        <v>0</v>
      </c>
      <c r="BB261" s="36">
        <f>(BA261/12*5*$D261*$F261*$G261*$I261*BB$11)+(BA261/12*7*$E261*$F261*$H261*$I261)</f>
        <v>0</v>
      </c>
      <c r="BC261" s="36">
        <v>0</v>
      </c>
      <c r="BD261" s="36">
        <f>(BC261/12*5*$D261*$F261*$G261*$I261*BD$11)+(BC261/12*7*$E261*$F261*$H261*$I261)</f>
        <v>0</v>
      </c>
      <c r="BE261" s="36">
        <v>0</v>
      </c>
      <c r="BF261" s="36">
        <f>(BE261/12*5*$D261*$F261*$G261*$I261*BF$11)+(BE261/12*7*$E261*$F261*$H261*$I261)</f>
        <v>0</v>
      </c>
      <c r="BG261" s="36">
        <v>0</v>
      </c>
      <c r="BH261" s="36">
        <f>(BG261/12*5*$D261*$F261*$G261*$J261*BH$11)+(BG261/12*7*$E261*$F261*$H261*$J261)</f>
        <v>0</v>
      </c>
      <c r="BI261" s="36">
        <v>0</v>
      </c>
      <c r="BJ261" s="36">
        <f>(BI261/12*5*$D261*$F261*$G261*$I261*BJ$11)+(BI261/12*7*$E261*$F261*$H261*$I261)</f>
        <v>0</v>
      </c>
      <c r="BK261" s="36">
        <v>0</v>
      </c>
      <c r="BL261" s="36">
        <f>(BK261/12*5*$D261*$F261*$G261*$I261*BL$11)+(BK261/12*7*$E261*$F261*$H261*$I261)</f>
        <v>0</v>
      </c>
      <c r="BM261" s="46">
        <v>0</v>
      </c>
      <c r="BN261" s="36">
        <f>(BM261/12*5*$D261*$F261*$G261*$J261*BN$11)+(BM261/12*7*$E261*$F261*$H261*$J261)</f>
        <v>0</v>
      </c>
      <c r="BO261" s="36">
        <v>0</v>
      </c>
      <c r="BP261" s="36">
        <f>(BO261/12*5*$D261*$F261*$G261*$J261*BP$11)+(BO261/12*7*$E261*$F261*$H261*$J261)</f>
        <v>0</v>
      </c>
      <c r="BQ261" s="36">
        <v>0</v>
      </c>
      <c r="BR261" s="36">
        <f>(BQ261/12*5*$D261*$F261*$G261*$I261*BR$11)+(BQ261/12*7*$E261*$F261*$H261*$I261)</f>
        <v>0</v>
      </c>
      <c r="BS261" s="36">
        <v>0</v>
      </c>
      <c r="BT261" s="36">
        <f>(BS261/12*5*$D261*$F261*$G261*$I261*BT$11)+(BS261/12*7*$E261*$F261*$H261*$I261)</f>
        <v>0</v>
      </c>
      <c r="BU261" s="36">
        <v>0</v>
      </c>
      <c r="BV261" s="36">
        <f>(BU261/12*5*$D261*$F261*$G261*$J261*BV$11)+(BU261/12*7*$E261*$F261*$H261*$J261)</f>
        <v>0</v>
      </c>
      <c r="BW261" s="36"/>
      <c r="BX261" s="36">
        <f>(BW261/12*5*$D261*$F261*$G261*$J261*BX$11)+(BW261/12*7*$E261*$F261*$H261*$J261)</f>
        <v>0</v>
      </c>
      <c r="BY261" s="36">
        <v>0</v>
      </c>
      <c r="BZ261" s="36">
        <f>(BY261/12*5*$D261*$F261*$G261*$I261*BZ$11)+(BY261/12*7*$E261*$F261*$H261*$I261)</f>
        <v>0</v>
      </c>
      <c r="CA261" s="36"/>
      <c r="CB261" s="36">
        <f>(CA261/12*5*$D261*$F261*$G261*$J261*CB$11)+(CA261/12*7*$E261*$F261*$H261*$J261)</f>
        <v>0</v>
      </c>
      <c r="CC261" s="36">
        <v>0</v>
      </c>
      <c r="CD261" s="36">
        <f>(CC261/12*5*$D261*$F261*$G261*$I261*CD$11)+(CC261/12*7*$E261*$F261*$H261*$I261)</f>
        <v>0</v>
      </c>
      <c r="CE261" s="36"/>
      <c r="CF261" s="36">
        <f>(CE261/12*5*$D261*$F261*$G261*$I261*CF$11)+(CE261/12*7*$E261*$F261*$H261*$I261)</f>
        <v>0</v>
      </c>
      <c r="CG261" s="36"/>
      <c r="CH261" s="36">
        <f>(CG261/12*5*$D261*$F261*$G261*$I261*CH$11)+(CG261/12*7*$E261*$F261*$H261*$I261)</f>
        <v>0</v>
      </c>
      <c r="CI261" s="36"/>
      <c r="CJ261" s="36">
        <f>(CI261/12*5*$D261*$F261*$G261*$I261*CJ$11)+(CI261/12*7*$E261*$F261*$H261*$I261)</f>
        <v>0</v>
      </c>
      <c r="CK261" s="36"/>
      <c r="CL261" s="36">
        <f>(CK261/12*5*$D261*$F261*$G261*$J261*CL$11)+(CK261/12*7*$E261*$F261*$H261*$J261)</f>
        <v>0</v>
      </c>
      <c r="CM261" s="36"/>
      <c r="CN261" s="36">
        <f>(CM261/12*5*$D261*$F261*$G261*$J261*CN$11)+(CM261/12*7*$E261*$F261*$H261*$J261)</f>
        <v>0</v>
      </c>
      <c r="CO261" s="41"/>
      <c r="CP261" s="36">
        <f>(CO261/12*5*$D261*$F261*$G261*$I261*CP$11)+(CO261/12*7*$E261*$F261*$H261*$I261)</f>
        <v>0</v>
      </c>
      <c r="CQ261" s="36"/>
      <c r="CR261" s="36">
        <f>(CQ261/12*5*$D261*$F261*$G261*$J261*CR$11)+(CQ261/12*7*$E261*$F261*$H261*$J261)</f>
        <v>0</v>
      </c>
      <c r="CS261" s="36"/>
      <c r="CT261" s="36">
        <f>(CS261/12*5*$D261*$F261*$G261*$J261*CT$11)+(CS261/12*7*$E261*$F261*$H261*$J261)</f>
        <v>0</v>
      </c>
      <c r="CU261" s="36"/>
      <c r="CV261" s="36">
        <f>(CU261/12*5*$D261*$F261*$G261*$J261*CV$11)+(CU261/12*7*$E261*$F261*$H261*$J261)</f>
        <v>0</v>
      </c>
      <c r="CW261" s="36"/>
      <c r="CX261" s="36">
        <f>(CW261/12*5*$D261*$F261*$G261*$J261*CX$11)+(CW261/12*7*$E261*$F261*$H261*$J261)</f>
        <v>0</v>
      </c>
      <c r="CY261" s="36"/>
      <c r="CZ261" s="36">
        <f>(CY261/12*5*$D261*$F261*$G261*$J261*CZ$11)+(CY261/12*7*$E261*$F261*$H261*$J261)</f>
        <v>0</v>
      </c>
      <c r="DA261" s="36"/>
      <c r="DB261" s="36">
        <f>(DA261/12*5*$D261*$F261*$G261*$I261*DB$11)+(DA261/12*7*$E261*$F261*$H261*$I261)</f>
        <v>0</v>
      </c>
      <c r="DC261" s="36"/>
      <c r="DD261" s="36">
        <f>(DC261/12*5*$D261*$F261*$G261*$I261*DD$11)+(DC261/12*7*$E261*$F261*$H261*$I261)</f>
        <v>0</v>
      </c>
      <c r="DE261" s="36"/>
      <c r="DF261" s="36">
        <f>(DE261/12*5*$D261*$F261*$G261*$J261*DF$11)+(DE261/12*7*$E261*$F261*$H261*$J261)</f>
        <v>0</v>
      </c>
      <c r="DG261" s="36"/>
      <c r="DH261" s="36">
        <f>(DG261/12*5*$D261*$F261*$G261*$J261*DH$11)+(DG261/12*7*$E261*$F261*$H261*$J261)</f>
        <v>0</v>
      </c>
      <c r="DI261" s="36"/>
      <c r="DJ261" s="36">
        <f>(DI261/12*5*$D261*$F261*$G261*$K261*DJ$11)+(DI261/12*7*$E261*$F261*$H261*$K261)</f>
        <v>0</v>
      </c>
      <c r="DK261" s="36"/>
      <c r="DL261" s="36">
        <f>(DK261/12*5*$D261*$F261*$G261*$L261*DL$11)+(DK261/12*7*$E261*$F261*$G261*$L261)</f>
        <v>0</v>
      </c>
      <c r="DM261" s="36"/>
      <c r="DN261" s="36">
        <f t="shared" si="1541"/>
        <v>0</v>
      </c>
      <c r="DO261" s="36">
        <f t="shared" si="2119"/>
        <v>85</v>
      </c>
      <c r="DP261" s="36">
        <f t="shared" si="2119"/>
        <v>11702257.809083331</v>
      </c>
      <c r="DQ261" s="47">
        <f>(DO261*H261)</f>
        <v>76.5</v>
      </c>
      <c r="DR261" s="80">
        <f t="shared" si="1543"/>
        <v>0.9</v>
      </c>
    </row>
    <row r="262" spans="1:122" ht="15.75" customHeight="1" x14ac:dyDescent="0.25">
      <c r="A262" s="43">
        <v>1</v>
      </c>
      <c r="B262" s="44">
        <v>221</v>
      </c>
      <c r="C262" s="31" t="s">
        <v>387</v>
      </c>
      <c r="D262" s="32">
        <f t="shared" si="1544"/>
        <v>19063</v>
      </c>
      <c r="E262" s="33">
        <v>18530</v>
      </c>
      <c r="F262" s="45">
        <v>4.46</v>
      </c>
      <c r="G262" s="35">
        <v>1</v>
      </c>
      <c r="H262" s="35">
        <v>1</v>
      </c>
      <c r="I262" s="32">
        <v>1.4</v>
      </c>
      <c r="J262" s="32">
        <v>1.68</v>
      </c>
      <c r="K262" s="32">
        <v>2.23</v>
      </c>
      <c r="L262" s="32">
        <v>2.57</v>
      </c>
      <c r="M262" s="36">
        <v>42</v>
      </c>
      <c r="N262" s="36">
        <f>(M262/12*5*$D262*$F262*$G262*$I262*N$11)+(M262/12*7*$E262*$F262*$H262*$I262)</f>
        <v>4938526.4901000001</v>
      </c>
      <c r="O262" s="36">
        <v>290</v>
      </c>
      <c r="P262" s="36">
        <f>(O262/12*5*$D262*$F262*$G262*$I262*P$11)+(O262/12*7*$E262*$F262*$H262*$I262)</f>
        <v>34099349.574500002</v>
      </c>
      <c r="Q262" s="36"/>
      <c r="R262" s="36">
        <f>(Q262/12*5*$D262*$F262*$G262*$I262*R$11)+(Q262/12*7*$E262*$F262*$H262*$I262)</f>
        <v>0</v>
      </c>
      <c r="S262" s="36"/>
      <c r="T262" s="36">
        <f>(S262/12*5*$D262*$F262*$G262*$I262*T$11)+(S262/12*7*$E262*$F262*$H262*$I262)</f>
        <v>0</v>
      </c>
      <c r="U262" s="36"/>
      <c r="V262" s="36">
        <f>(U262/12*5*$D262*$F262*$G262*$I262*V$11)+(U262/12*7*$E262*$F262*$H262*$I262)</f>
        <v>0</v>
      </c>
      <c r="W262" s="36">
        <v>10</v>
      </c>
      <c r="X262" s="36">
        <f>(W262/12*5*$D262*$F262*$G262*$I262*X$11)+(W262/12*7*$E262*$F262*$H262*$I262)</f>
        <v>1175839.6405</v>
      </c>
      <c r="Y262" s="36"/>
      <c r="Z262" s="36">
        <f>(Y262/12*5*$D262*$F262*$G262*$I262*Z$11)+(Y262/12*7*$E262*$F262*$H262*$I262)</f>
        <v>0</v>
      </c>
      <c r="AA262" s="36"/>
      <c r="AB262" s="36">
        <f>(AA262/12*5*$D262*$F262*$G262*$I262*AB$11)+(AA262/12*7*$E262*$F262*$H262*$I262)</f>
        <v>0</v>
      </c>
      <c r="AC262" s="36">
        <v>0</v>
      </c>
      <c r="AD262" s="36">
        <f>(AC262/12*5*$D262*$F262*$G262*$I262*AD$11)+(AC262/12*7*$E262*$F262*$H262*$I262)</f>
        <v>0</v>
      </c>
      <c r="AE262" s="36">
        <v>0</v>
      </c>
      <c r="AF262" s="36">
        <f>(AE262/12*5*$D262*$F262*$G262*$I262*AF$11)+(AE262/12*7*$E262*$F262*$H262*$I262)</f>
        <v>0</v>
      </c>
      <c r="AG262" s="36"/>
      <c r="AH262" s="36">
        <f>(AG262/12*5*$D262*$F262*$G262*$I262*AH$11)+(AG262/12*7*$E262*$F262*$H262*$I262)</f>
        <v>0</v>
      </c>
      <c r="AI262" s="36"/>
      <c r="AJ262" s="36">
        <f>(AI262/12*5*$D262*$F262*$G262*$I262*AJ$11)+(AI262/12*7*$E262*$F262*$H262*$I262)</f>
        <v>0</v>
      </c>
      <c r="AK262" s="39">
        <v>0</v>
      </c>
      <c r="AL262" s="36">
        <f>(AK262/12*5*$D262*$F262*$G262*$I262*AL$11)+(AK262/12*7*$E262*$F262*$H262*$I262)</f>
        <v>0</v>
      </c>
      <c r="AM262" s="40">
        <v>0</v>
      </c>
      <c r="AN262" s="36">
        <f>(AM262/12*5*$D262*$F262*$G262*$J262*AN$11)+(AM262/12*7*$E262*$F262*$H262*$J262)</f>
        <v>0</v>
      </c>
      <c r="AO262" s="36"/>
      <c r="AP262" s="36">
        <f>(AO262/12*5*$D262*$F262*$G262*$J262*AP$11)+(AO262/12*7*$E262*$F262*$H262*$J262)</f>
        <v>0</v>
      </c>
      <c r="AQ262" s="36"/>
      <c r="AR262" s="36">
        <f>(AQ262/12*5*$D262*$F262*$G262*$J262*AR$11)+(AQ262/12*7*$E262*$F262*$H262*$J262)</f>
        <v>0</v>
      </c>
      <c r="AS262" s="36"/>
      <c r="AT262" s="36">
        <f>(AS262/12*5*$D262*$F262*$G262*$J262*AT$11)+(AS262/12*7*$E262*$F262*$H262*$J262)</f>
        <v>0</v>
      </c>
      <c r="AU262" s="36"/>
      <c r="AV262" s="36">
        <f>(AU262/12*5*$D262*$F262*$G262*$I262*AV$11)+(AU262/12*7*$E262*$F262*$H262*$I262)</f>
        <v>0</v>
      </c>
      <c r="AW262" s="36"/>
      <c r="AX262" s="36">
        <f>(AW262/12*5*$D262*$F262*$G262*$I262*AX$11)+(AW262/12*7*$E262*$F262*$H262*$I262)</f>
        <v>0</v>
      </c>
      <c r="AY262" s="36"/>
      <c r="AZ262" s="36">
        <f>(AY262/12*5*$D262*$F262*$G262*$J262*AZ$11)+(AY262/12*7*$E262*$F262*$H262*$J262)</f>
        <v>0</v>
      </c>
      <c r="BA262" s="36"/>
      <c r="BB262" s="36">
        <f>(BA262/12*5*$D262*$F262*$G262*$I262*BB$11)+(BA262/12*7*$E262*$F262*$H262*$I262)</f>
        <v>0</v>
      </c>
      <c r="BC262" s="36"/>
      <c r="BD262" s="36">
        <f>(BC262/12*5*$D262*$F262*$G262*$I262*BD$11)+(BC262/12*7*$E262*$F262*$H262*$I262)</f>
        <v>0</v>
      </c>
      <c r="BE262" s="36"/>
      <c r="BF262" s="36">
        <f>(BE262/12*5*$D262*$F262*$G262*$I262*BF$11)+(BE262/12*7*$E262*$F262*$H262*$I262)</f>
        <v>0</v>
      </c>
      <c r="BG262" s="36"/>
      <c r="BH262" s="36">
        <f>(BG262/12*5*$D262*$F262*$G262*$J262*BH$11)+(BG262/12*7*$E262*$F262*$H262*$J262)</f>
        <v>0</v>
      </c>
      <c r="BI262" s="36">
        <v>0</v>
      </c>
      <c r="BJ262" s="36">
        <f>(BI262/12*5*$D262*$F262*$G262*$I262*BJ$11)+(BI262/12*7*$E262*$F262*$H262*$I262)</f>
        <v>0</v>
      </c>
      <c r="BK262" s="36"/>
      <c r="BL262" s="36">
        <f>(BK262/12*5*$D262*$F262*$G262*$I262*BL$11)+(BK262/12*7*$E262*$F262*$H262*$I262)</f>
        <v>0</v>
      </c>
      <c r="BM262" s="46"/>
      <c r="BN262" s="36">
        <f>(BM262/12*5*$D262*$F262*$G262*$J262*BN$11)+(BM262/12*7*$E262*$F262*$H262*$J262)</f>
        <v>0</v>
      </c>
      <c r="BO262" s="36"/>
      <c r="BP262" s="36">
        <f>(BO262/12*5*$D262*$F262*$G262*$J262*BP$11)+(BO262/12*7*$E262*$F262*$H262*$J262)</f>
        <v>0</v>
      </c>
      <c r="BQ262" s="36"/>
      <c r="BR262" s="36">
        <f>(BQ262/12*5*$D262*$F262*$G262*$I262*BR$11)+(BQ262/12*7*$E262*$F262*$H262*$I262)</f>
        <v>0</v>
      </c>
      <c r="BS262" s="36"/>
      <c r="BT262" s="36">
        <f>(BS262/12*5*$D262*$F262*$G262*$I262*BT$11)+(BS262/12*7*$E262*$F262*$H262*$I262)</f>
        <v>0</v>
      </c>
      <c r="BU262" s="36"/>
      <c r="BV262" s="36">
        <f>(BU262/12*5*$D262*$F262*$G262*$J262*BV$11)+(BU262/12*7*$E262*$F262*$H262*$J262)</f>
        <v>0</v>
      </c>
      <c r="BW262" s="36"/>
      <c r="BX262" s="36">
        <f t="shared" si="2099"/>
        <v>0</v>
      </c>
      <c r="BY262" s="36"/>
      <c r="BZ262" s="36">
        <f>(BY262/12*5*$D262*$F262*$G262*$I262*BZ$11)+(BY262/12*7*$E262*$F262*$H262*$I262)</f>
        <v>0</v>
      </c>
      <c r="CA262" s="36"/>
      <c r="CB262" s="36">
        <f>(CA262/12*5*$D262*$F262*$G262*$J262*CB$11)+(CA262/12*7*$E262*$F262*$H262*$J262)</f>
        <v>0</v>
      </c>
      <c r="CC262" s="36"/>
      <c r="CD262" s="36">
        <f>(CC262/12*5*$D262*$F262*$G262*$I262*CD$11)+(CC262/12*7*$E262*$F262*$H262*$I262)</f>
        <v>0</v>
      </c>
      <c r="CE262" s="36"/>
      <c r="CF262" s="36">
        <f>(CE262/12*5*$D262*$F262*$G262*$I262*CF$11)+(CE262/12*7*$E262*$F262*$H262*$I262)</f>
        <v>0</v>
      </c>
      <c r="CG262" s="36"/>
      <c r="CH262" s="36">
        <f>(CG262/12*5*$D262*$F262*$G262*$I262*CH$11)+(CG262/12*7*$E262*$F262*$H262*$I262)</f>
        <v>0</v>
      </c>
      <c r="CI262" s="36"/>
      <c r="CJ262" s="36">
        <f>(CI262/12*5*$D262*$F262*$G262*$I262*CJ$11)+(CI262/12*7*$E262*$F262*$H262*$I262)</f>
        <v>0</v>
      </c>
      <c r="CK262" s="36"/>
      <c r="CL262" s="36">
        <f>(CK262/12*5*$D262*$F262*$G262*$J262*CL$11)+(CK262/12*7*$E262*$F262*$H262*$J262)</f>
        <v>0</v>
      </c>
      <c r="CM262" s="36"/>
      <c r="CN262" s="36">
        <f>(CM262/12*5*$D262*$F262*$G262*$J262*CN$11)+(CM262/12*7*$E262*$F262*$H262*$J262)</f>
        <v>0</v>
      </c>
      <c r="CO262" s="41"/>
      <c r="CP262" s="36">
        <f>(CO262/12*5*$D262*$F262*$G262*$I262*CP$11)+(CO262/12*7*$E262*$F262*$H262*$I262)</f>
        <v>0</v>
      </c>
      <c r="CQ262" s="36"/>
      <c r="CR262" s="36">
        <f>(CQ262/12*5*$D262*$F262*$G262*$J262*CR$11)+(CQ262/12*7*$E262*$F262*$H262*$J262)</f>
        <v>0</v>
      </c>
      <c r="CS262" s="36"/>
      <c r="CT262" s="36">
        <f>(CS262/12*5*$D262*$F262*$G262*$J262*CT$11)+(CS262/12*7*$E262*$F262*$H262*$J262)</f>
        <v>0</v>
      </c>
      <c r="CU262" s="36"/>
      <c r="CV262" s="36">
        <f>(CU262/12*5*$D262*$F262*$G262*$J262*CV$11)+(CU262/12*7*$E262*$F262*$H262*$J262)</f>
        <v>0</v>
      </c>
      <c r="CW262" s="36"/>
      <c r="CX262" s="36">
        <f>(CW262/12*5*$D262*$F262*$G262*$J262*CX$11)+(CW262/12*7*$E262*$F262*$H262*$J262)</f>
        <v>0</v>
      </c>
      <c r="CY262" s="36"/>
      <c r="CZ262" s="36">
        <f>(CY262/12*5*$D262*$F262*$G262*$J262*CZ$11)+(CY262/12*7*$E262*$F262*$H262*$J262)</f>
        <v>0</v>
      </c>
      <c r="DA262" s="36"/>
      <c r="DB262" s="36">
        <f>(DA262/12*5*$D262*$F262*$G262*$I262*DB$11)+(DA262/12*7*$E262*$F262*$H262*$I262)</f>
        <v>0</v>
      </c>
      <c r="DC262" s="36"/>
      <c r="DD262" s="36">
        <f>(DC262/12*5*$D262*$F262*$G262*$I262*DD$11)+(DC262/12*7*$E262*$F262*$H262*$I262)</f>
        <v>0</v>
      </c>
      <c r="DE262" s="36"/>
      <c r="DF262" s="36">
        <f>(DE262/12*5*$D262*$F262*$G262*$J262*DF$11)+(DE262/12*7*$E262*$F262*$H262*$J262)</f>
        <v>0</v>
      </c>
      <c r="DG262" s="36"/>
      <c r="DH262" s="36">
        <f>(DG262/12*5*$D262*$F262*$G262*$J262*DH$11)+(DG262/12*7*$E262*$F262*$H262*$J262)</f>
        <v>0</v>
      </c>
      <c r="DI262" s="36"/>
      <c r="DJ262" s="36">
        <f>(DI262/12*5*$D262*$F262*$G262*$K262*DJ$11)+(DI262/12*7*$E262*$F262*$H262*$K262)</f>
        <v>0</v>
      </c>
      <c r="DK262" s="36"/>
      <c r="DL262" s="36">
        <f>(DK262/12*5*$D262*$F262*$G262*$L262*DL$11)+(DK262/12*7*$E262*$F262*$G262*$L262)</f>
        <v>0</v>
      </c>
      <c r="DM262" s="36"/>
      <c r="DN262" s="36">
        <f t="shared" si="1541"/>
        <v>0</v>
      </c>
      <c r="DO262" s="36">
        <f t="shared" si="2119"/>
        <v>342</v>
      </c>
      <c r="DP262" s="36">
        <f t="shared" si="2119"/>
        <v>40213715.705100007</v>
      </c>
      <c r="DQ262" s="47">
        <f t="shared" si="1597"/>
        <v>342</v>
      </c>
      <c r="DR262" s="80">
        <f t="shared" si="1543"/>
        <v>1</v>
      </c>
    </row>
    <row r="263" spans="1:122" ht="30" customHeight="1" x14ac:dyDescent="0.25">
      <c r="A263" s="43"/>
      <c r="B263" s="44">
        <v>222</v>
      </c>
      <c r="C263" s="31" t="s">
        <v>388</v>
      </c>
      <c r="D263" s="32">
        <f t="shared" si="1544"/>
        <v>19063</v>
      </c>
      <c r="E263" s="33">
        <v>18530</v>
      </c>
      <c r="F263" s="45">
        <v>0.79</v>
      </c>
      <c r="G263" s="35">
        <v>1</v>
      </c>
      <c r="H263" s="35">
        <v>1</v>
      </c>
      <c r="I263" s="32">
        <v>1.4</v>
      </c>
      <c r="J263" s="32">
        <v>1.68</v>
      </c>
      <c r="K263" s="32">
        <v>2.23</v>
      </c>
      <c r="L263" s="32">
        <v>2.57</v>
      </c>
      <c r="M263" s="36">
        <v>107</v>
      </c>
      <c r="N263" s="36">
        <f t="shared" si="2069"/>
        <v>2356476.6924416665</v>
      </c>
      <c r="O263" s="36">
        <v>117</v>
      </c>
      <c r="P263" s="36">
        <f t="shared" si="2069"/>
        <v>2576708.1590249999</v>
      </c>
      <c r="Q263" s="36">
        <v>0</v>
      </c>
      <c r="R263" s="36">
        <f t="shared" ref="R263:R265" si="2120">(Q263/12*5*$D263*$F263*$G263*$I263*R$11)+(Q263/12*7*$E263*$F263*$H263*$I263*R$12)</f>
        <v>0</v>
      </c>
      <c r="S263" s="36"/>
      <c r="T263" s="36">
        <f t="shared" ref="T263:T265" si="2121">(S263/12*5*$D263*$F263*$G263*$I263*T$11)+(S263/12*7*$E263*$F263*$H263*$I263*T$12)</f>
        <v>0</v>
      </c>
      <c r="U263" s="36"/>
      <c r="V263" s="36">
        <f t="shared" ref="V263:V265" si="2122">(U263/12*5*$D263*$F263*$G263*$I263*V$11)+(U263/12*7*$E263*$F263*$H263*$I263*V$12)</f>
        <v>0</v>
      </c>
      <c r="W263" s="36">
        <v>9</v>
      </c>
      <c r="X263" s="36">
        <f t="shared" ref="X263:X265" si="2123">(W263/12*5*$D263*$F263*$G263*$I263*X$11)+(W263/12*7*$E263*$F263*$H263*$I263*X$12)</f>
        <v>198208.31992500002</v>
      </c>
      <c r="Y263" s="36"/>
      <c r="Z263" s="36">
        <f t="shared" ref="Z263:Z265" si="2124">(Y263/12*5*$D263*$F263*$G263*$I263*Z$11)+(Y263/12*7*$E263*$F263*$H263*$I263*Z$12)</f>
        <v>0</v>
      </c>
      <c r="AA263" s="36">
        <v>0</v>
      </c>
      <c r="AB263" s="36">
        <f t="shared" ref="AB263:AB265" si="2125">(AA263/12*5*$D263*$F263*$G263*$I263*AB$11)+(AA263/12*7*$E263*$F263*$H263*$I263*AB$12)</f>
        <v>0</v>
      </c>
      <c r="AC263" s="36">
        <v>0</v>
      </c>
      <c r="AD263" s="36">
        <f t="shared" ref="AD263:AD265" si="2126">(AC263/12*5*$D263*$F263*$G263*$I263*AD$11)+(AC263/12*7*$E263*$F263*$H263*$I263*AD$12)</f>
        <v>0</v>
      </c>
      <c r="AE263" s="36">
        <v>45</v>
      </c>
      <c r="AF263" s="36">
        <f t="shared" ref="AF263:AF265" si="2127">(AE263/12*5*$D263*$F263*$G263*$I263*AF$11)+(AE263/12*7*$E263*$F263*$H263*$I263*AF$12)</f>
        <v>991041.59962500003</v>
      </c>
      <c r="AG263" s="36"/>
      <c r="AH263" s="36">
        <f t="shared" ref="AH263:AH265" si="2128">(AG263/12*5*$D263*$F263*$G263*$I263*AH$11)+(AG263/12*7*$E263*$F263*$H263*$I263*AH$12)</f>
        <v>0</v>
      </c>
      <c r="AI263" s="36"/>
      <c r="AJ263" s="36">
        <f t="shared" ref="AJ263:AJ265" si="2129">(AI263/12*5*$D263*$F263*$G263*$I263*AJ$11)+(AI263/12*7*$E263*$F263*$H263*$I263*AJ$12)</f>
        <v>0</v>
      </c>
      <c r="AK263" s="39">
        <v>8</v>
      </c>
      <c r="AL263" s="36">
        <f t="shared" ref="AL263:AL265" si="2130">(AK263/12*5*$D263*$F263*$G263*$I263*AL$11)+(AK263/12*7*$E263*$F263*$H263*$I263*AL$12)</f>
        <v>175130.98936666665</v>
      </c>
      <c r="AM263" s="40">
        <v>50</v>
      </c>
      <c r="AN263" s="36">
        <f t="shared" si="2081"/>
        <v>1272906.0176000001</v>
      </c>
      <c r="AO263" s="36">
        <v>0</v>
      </c>
      <c r="AP263" s="36">
        <f t="shared" si="2082"/>
        <v>0</v>
      </c>
      <c r="AQ263" s="36">
        <v>102</v>
      </c>
      <c r="AR263" s="36">
        <f t="shared" si="2083"/>
        <v>2596728.2759039998</v>
      </c>
      <c r="AS263" s="36">
        <v>0</v>
      </c>
      <c r="AT263" s="36">
        <f t="shared" si="2084"/>
        <v>0</v>
      </c>
      <c r="AU263" s="36"/>
      <c r="AV263" s="36">
        <f t="shared" ref="AV263:AV265" si="2131">(AU263/12*5*$D263*$F263*$G263*$I263*AV$11)+(AU263/12*7*$E263*$F263*$H263*$I263*AV$12)</f>
        <v>0</v>
      </c>
      <c r="AW263" s="36"/>
      <c r="AX263" s="36">
        <f t="shared" ref="AX263:AX265" si="2132">(AW263/12*5*$D263*$F263*$G263*$I263*AX$11)+(AW263/12*7*$E263*$F263*$H263*$I263*AX$12)</f>
        <v>0</v>
      </c>
      <c r="AY263" s="36">
        <v>0</v>
      </c>
      <c r="AZ263" s="36">
        <f t="shared" si="2087"/>
        <v>0</v>
      </c>
      <c r="BA263" s="36">
        <v>0</v>
      </c>
      <c r="BB263" s="36">
        <f t="shared" ref="BB263:BB265" si="2133">(BA263/12*5*$D263*$F263*$G263*$I263*BB$11)+(BA263/12*7*$E263*$F263*$H263*$I263*BB$12)</f>
        <v>0</v>
      </c>
      <c r="BC263" s="36">
        <v>0</v>
      </c>
      <c r="BD263" s="36">
        <f t="shared" ref="BD263:BD265" si="2134">(BC263/12*5*$D263*$F263*$G263*$I263*BD$11)+(BC263/12*7*$E263*$F263*$H263*$I263*BD$12)</f>
        <v>0</v>
      </c>
      <c r="BE263" s="36">
        <v>0</v>
      </c>
      <c r="BF263" s="36">
        <f t="shared" ref="BF263:BF265" si="2135">(BE263/12*5*$D263*$F263*$G263*$I263*BF$11)+(BE263/12*7*$E263*$F263*$H263*$I263*BF$12)</f>
        <v>0</v>
      </c>
      <c r="BG263" s="36">
        <v>0</v>
      </c>
      <c r="BH263" s="36">
        <f t="shared" si="2091"/>
        <v>0</v>
      </c>
      <c r="BI263" s="36"/>
      <c r="BJ263" s="36">
        <f t="shared" si="2092"/>
        <v>0</v>
      </c>
      <c r="BK263" s="36">
        <v>2</v>
      </c>
      <c r="BL263" s="36">
        <f t="shared" si="2093"/>
        <v>42430.200586666666</v>
      </c>
      <c r="BM263" s="46"/>
      <c r="BN263" s="36">
        <f t="shared" si="2094"/>
        <v>0</v>
      </c>
      <c r="BO263" s="36">
        <v>0</v>
      </c>
      <c r="BP263" s="36">
        <f t="shared" si="2095"/>
        <v>0</v>
      </c>
      <c r="BQ263" s="36">
        <v>0</v>
      </c>
      <c r="BR263" s="36">
        <f t="shared" si="2096"/>
        <v>0</v>
      </c>
      <c r="BS263" s="36">
        <v>0</v>
      </c>
      <c r="BT263" s="36">
        <f t="shared" si="2097"/>
        <v>0</v>
      </c>
      <c r="BU263" s="36">
        <v>0</v>
      </c>
      <c r="BV263" s="36">
        <f t="shared" si="2098"/>
        <v>0</v>
      </c>
      <c r="BW263" s="36"/>
      <c r="BX263" s="36">
        <f t="shared" si="2099"/>
        <v>0</v>
      </c>
      <c r="BY263" s="36">
        <v>0</v>
      </c>
      <c r="BZ263" s="36">
        <f t="shared" si="2100"/>
        <v>0</v>
      </c>
      <c r="CA263" s="36">
        <v>8</v>
      </c>
      <c r="CB263" s="36">
        <f t="shared" si="2101"/>
        <v>181182.92919999998</v>
      </c>
      <c r="CC263" s="36">
        <v>0</v>
      </c>
      <c r="CD263" s="36">
        <f t="shared" si="2102"/>
        <v>0</v>
      </c>
      <c r="CE263" s="36"/>
      <c r="CF263" s="36">
        <f t="shared" si="2103"/>
        <v>0</v>
      </c>
      <c r="CG263" s="36"/>
      <c r="CH263" s="36">
        <f t="shared" si="2104"/>
        <v>0</v>
      </c>
      <c r="CI263" s="36">
        <v>7</v>
      </c>
      <c r="CJ263" s="36">
        <f t="shared" si="2105"/>
        <v>144452.73602083334</v>
      </c>
      <c r="CK263" s="36">
        <v>90</v>
      </c>
      <c r="CL263" s="36">
        <f t="shared" si="2106"/>
        <v>2271306.7559699998</v>
      </c>
      <c r="CM263" s="36">
        <v>31</v>
      </c>
      <c r="CN263" s="36">
        <f t="shared" si="2106"/>
        <v>899354.30027100013</v>
      </c>
      <c r="CO263" s="41">
        <v>3</v>
      </c>
      <c r="CP263" s="36">
        <f t="shared" si="2107"/>
        <v>70307.936124999993</v>
      </c>
      <c r="CQ263" s="36">
        <v>20</v>
      </c>
      <c r="CR263" s="36">
        <f t="shared" ref="CR263:CR265" si="2136">(CQ263/12*5*$D263*$F263*$G263*$J263*CR$11)+(CQ263/12*7*$E263*$F263*$H263*$J263*CR$12)</f>
        <v>567123.81908000004</v>
      </c>
      <c r="CS263" s="36"/>
      <c r="CT263" s="36">
        <f t="shared" ref="CT263:CT265" si="2137">(CS263/12*5*$D263*$F263*$G263*$J263*CT$11)+(CS263/12*7*$E263*$F263*$H263*$J263*CT$12)</f>
        <v>0</v>
      </c>
      <c r="CU263" s="36"/>
      <c r="CV263" s="36">
        <f t="shared" ref="CV263:CV265" si="2138">(CU263/12*5*$D263*$F263*$G263*$J263*CV$11)+(CU263/12*7*$E263*$F263*$H263*$J263*CV$12)</f>
        <v>0</v>
      </c>
      <c r="CW263" s="36">
        <v>24</v>
      </c>
      <c r="CX263" s="36">
        <f t="shared" ref="CX263:CX265" si="2139">(CW263/12*5*$D263*$F263*$G263*$J263*CX$11)+(CW263/12*7*$E263*$F263*$H263*$J263*CX$12)</f>
        <v>680548.58289600001</v>
      </c>
      <c r="CY263" s="36">
        <v>45</v>
      </c>
      <c r="CZ263" s="36">
        <f t="shared" ref="CZ263:CZ265" si="2140">(CY263/12*5*$D263*$F263*$G263*$J263*CZ$11)+(CY263/12*7*$E263*$F263*$H263*$J263*CZ$12)</f>
        <v>1278400.5067050001</v>
      </c>
      <c r="DA263" s="36">
        <v>3</v>
      </c>
      <c r="DB263" s="36">
        <f t="shared" si="2113"/>
        <v>70307.936124999993</v>
      </c>
      <c r="DC263" s="36">
        <v>25</v>
      </c>
      <c r="DD263" s="36">
        <f t="shared" si="2114"/>
        <v>603306.66345833335</v>
      </c>
      <c r="DE263" s="36">
        <v>2</v>
      </c>
      <c r="DF263" s="36">
        <f t="shared" ref="DF263:DF265" si="2141">(DE263/12*5*$D263*$F263*$G263*$J263*DF$11)+(DE263/12*7*$E263*$F263*$H263*$J263*DF$12)</f>
        <v>62893.187699999995</v>
      </c>
      <c r="DG263" s="36">
        <v>17</v>
      </c>
      <c r="DH263" s="36">
        <f t="shared" ref="DH263:DH265" si="2142">(DG263/12*5*$D263*$F263*$G263*$J263*DH$11)+(DG263/12*7*$E263*$F263*$H263*$J263*DH$12)</f>
        <v>518463.08178000001</v>
      </c>
      <c r="DI263" s="36"/>
      <c r="DJ263" s="36">
        <f t="shared" si="2117"/>
        <v>0</v>
      </c>
      <c r="DK263" s="36">
        <v>5</v>
      </c>
      <c r="DL263" s="36">
        <f t="shared" si="2118"/>
        <v>225591.03198333332</v>
      </c>
      <c r="DM263" s="36"/>
      <c r="DN263" s="36">
        <f t="shared" si="1541"/>
        <v>0</v>
      </c>
      <c r="DO263" s="36">
        <f t="shared" si="2119"/>
        <v>720</v>
      </c>
      <c r="DP263" s="36">
        <f t="shared" si="2119"/>
        <v>17782869.7217885</v>
      </c>
      <c r="DQ263" s="47">
        <f t="shared" si="1597"/>
        <v>720</v>
      </c>
      <c r="DR263" s="80">
        <f t="shared" si="1543"/>
        <v>1</v>
      </c>
    </row>
    <row r="264" spans="1:122" ht="30" customHeight="1" x14ac:dyDescent="0.25">
      <c r="A264" s="43"/>
      <c r="B264" s="44">
        <v>223</v>
      </c>
      <c r="C264" s="31" t="s">
        <v>389</v>
      </c>
      <c r="D264" s="32">
        <f t="shared" si="1544"/>
        <v>19063</v>
      </c>
      <c r="E264" s="33">
        <v>18530</v>
      </c>
      <c r="F264" s="45">
        <v>0.93</v>
      </c>
      <c r="G264" s="35">
        <v>1</v>
      </c>
      <c r="H264" s="35">
        <v>1</v>
      </c>
      <c r="I264" s="32">
        <v>1.4</v>
      </c>
      <c r="J264" s="32">
        <v>1.68</v>
      </c>
      <c r="K264" s="32">
        <v>2.23</v>
      </c>
      <c r="L264" s="32">
        <v>2.57</v>
      </c>
      <c r="M264" s="36">
        <v>15</v>
      </c>
      <c r="N264" s="36">
        <f t="shared" si="2069"/>
        <v>388889.74162500002</v>
      </c>
      <c r="O264" s="36">
        <v>66</v>
      </c>
      <c r="P264" s="36">
        <f t="shared" si="2069"/>
        <v>1711114.8631500001</v>
      </c>
      <c r="Q264" s="36">
        <v>0</v>
      </c>
      <c r="R264" s="36">
        <f t="shared" si="2120"/>
        <v>0</v>
      </c>
      <c r="S264" s="36"/>
      <c r="T264" s="36">
        <f t="shared" si="2121"/>
        <v>0</v>
      </c>
      <c r="U264" s="36">
        <v>0</v>
      </c>
      <c r="V264" s="36">
        <f t="shared" si="2122"/>
        <v>0</v>
      </c>
      <c r="W264" s="36">
        <v>5</v>
      </c>
      <c r="X264" s="36">
        <f t="shared" si="2123"/>
        <v>129629.91387500001</v>
      </c>
      <c r="Y264" s="36">
        <v>0</v>
      </c>
      <c r="Z264" s="36">
        <f t="shared" si="2124"/>
        <v>0</v>
      </c>
      <c r="AA264" s="36">
        <v>0</v>
      </c>
      <c r="AB264" s="36">
        <f t="shared" si="2125"/>
        <v>0</v>
      </c>
      <c r="AC264" s="36">
        <v>0</v>
      </c>
      <c r="AD264" s="36">
        <f t="shared" si="2126"/>
        <v>0</v>
      </c>
      <c r="AE264" s="36">
        <v>253</v>
      </c>
      <c r="AF264" s="36">
        <f t="shared" si="2127"/>
        <v>6559273.6420750003</v>
      </c>
      <c r="AG264" s="36"/>
      <c r="AH264" s="36">
        <f t="shared" si="2128"/>
        <v>0</v>
      </c>
      <c r="AI264" s="36"/>
      <c r="AJ264" s="36">
        <f t="shared" si="2129"/>
        <v>0</v>
      </c>
      <c r="AK264" s="39">
        <v>339</v>
      </c>
      <c r="AL264" s="36">
        <f t="shared" si="2130"/>
        <v>8736320.7306375001</v>
      </c>
      <c r="AM264" s="40">
        <v>21</v>
      </c>
      <c r="AN264" s="36">
        <f t="shared" si="2081"/>
        <v>629363.40566399996</v>
      </c>
      <c r="AO264" s="36">
        <v>0</v>
      </c>
      <c r="AP264" s="36">
        <f t="shared" si="2082"/>
        <v>0</v>
      </c>
      <c r="AQ264" s="36">
        <v>137</v>
      </c>
      <c r="AR264" s="36">
        <f t="shared" si="2083"/>
        <v>4105846.9798079999</v>
      </c>
      <c r="AS264" s="36">
        <v>0</v>
      </c>
      <c r="AT264" s="36">
        <f t="shared" si="2084"/>
        <v>0</v>
      </c>
      <c r="AU264" s="36"/>
      <c r="AV264" s="36">
        <f t="shared" si="2131"/>
        <v>0</v>
      </c>
      <c r="AW264" s="36"/>
      <c r="AX264" s="36">
        <f t="shared" si="2132"/>
        <v>0</v>
      </c>
      <c r="AY264" s="36">
        <v>0</v>
      </c>
      <c r="AZ264" s="36">
        <f t="shared" si="2087"/>
        <v>0</v>
      </c>
      <c r="BA264" s="36">
        <v>0</v>
      </c>
      <c r="BB264" s="36">
        <f t="shared" si="2133"/>
        <v>0</v>
      </c>
      <c r="BC264" s="36">
        <v>0</v>
      </c>
      <c r="BD264" s="36">
        <f t="shared" si="2134"/>
        <v>0</v>
      </c>
      <c r="BE264" s="36">
        <v>0</v>
      </c>
      <c r="BF264" s="36">
        <f t="shared" si="2135"/>
        <v>0</v>
      </c>
      <c r="BG264" s="36">
        <v>0</v>
      </c>
      <c r="BH264" s="36">
        <f t="shared" si="2091"/>
        <v>0</v>
      </c>
      <c r="BI264" s="36">
        <v>0</v>
      </c>
      <c r="BJ264" s="36">
        <f t="shared" si="2092"/>
        <v>0</v>
      </c>
      <c r="BK264" s="36">
        <v>0</v>
      </c>
      <c r="BL264" s="36">
        <f t="shared" si="2093"/>
        <v>0</v>
      </c>
      <c r="BM264" s="46"/>
      <c r="BN264" s="36">
        <f t="shared" si="2094"/>
        <v>0</v>
      </c>
      <c r="BO264" s="36">
        <v>0</v>
      </c>
      <c r="BP264" s="36">
        <f t="shared" si="2095"/>
        <v>0</v>
      </c>
      <c r="BQ264" s="36">
        <v>0</v>
      </c>
      <c r="BR264" s="36">
        <f t="shared" si="2096"/>
        <v>0</v>
      </c>
      <c r="BS264" s="36">
        <v>0</v>
      </c>
      <c r="BT264" s="36">
        <f t="shared" si="2097"/>
        <v>0</v>
      </c>
      <c r="BU264" s="36">
        <v>0</v>
      </c>
      <c r="BV264" s="36">
        <f t="shared" si="2098"/>
        <v>0</v>
      </c>
      <c r="BW264" s="36"/>
      <c r="BX264" s="36">
        <f t="shared" si="2099"/>
        <v>0</v>
      </c>
      <c r="BY264" s="36">
        <v>0</v>
      </c>
      <c r="BZ264" s="36">
        <f t="shared" si="2100"/>
        <v>0</v>
      </c>
      <c r="CA264" s="36">
        <v>2</v>
      </c>
      <c r="CB264" s="36">
        <f t="shared" si="2101"/>
        <v>53322.824099999998</v>
      </c>
      <c r="CC264" s="36">
        <v>0</v>
      </c>
      <c r="CD264" s="36">
        <f t="shared" si="2102"/>
        <v>0</v>
      </c>
      <c r="CE264" s="36"/>
      <c r="CF264" s="36">
        <f t="shared" si="2103"/>
        <v>0</v>
      </c>
      <c r="CG264" s="36"/>
      <c r="CH264" s="36">
        <f t="shared" si="2104"/>
        <v>0</v>
      </c>
      <c r="CI264" s="36"/>
      <c r="CJ264" s="36">
        <f t="shared" si="2105"/>
        <v>0</v>
      </c>
      <c r="CK264" s="36">
        <v>53</v>
      </c>
      <c r="CL264" s="36">
        <f t="shared" si="2106"/>
        <v>1574581.0126830002</v>
      </c>
      <c r="CM264" s="36">
        <v>3</v>
      </c>
      <c r="CN264" s="36">
        <f t="shared" si="2106"/>
        <v>102458.084841</v>
      </c>
      <c r="CO264" s="41">
        <v>11</v>
      </c>
      <c r="CP264" s="36">
        <f t="shared" si="2107"/>
        <v>303481.09137499996</v>
      </c>
      <c r="CQ264" s="36"/>
      <c r="CR264" s="36">
        <f t="shared" si="2136"/>
        <v>0</v>
      </c>
      <c r="CS264" s="36"/>
      <c r="CT264" s="36">
        <f t="shared" si="2137"/>
        <v>0</v>
      </c>
      <c r="CU264" s="36"/>
      <c r="CV264" s="36">
        <f t="shared" si="2138"/>
        <v>0</v>
      </c>
      <c r="CW264" s="36">
        <v>23</v>
      </c>
      <c r="CX264" s="36">
        <f t="shared" si="2139"/>
        <v>767770.79051399999</v>
      </c>
      <c r="CY264" s="36">
        <v>4</v>
      </c>
      <c r="CZ264" s="36">
        <f t="shared" si="2140"/>
        <v>133773.55513199998</v>
      </c>
      <c r="DA264" s="36">
        <v>22</v>
      </c>
      <c r="DB264" s="36">
        <f t="shared" si="2113"/>
        <v>606962.18274999992</v>
      </c>
      <c r="DC264" s="36"/>
      <c r="DD264" s="36">
        <f t="shared" si="2114"/>
        <v>0</v>
      </c>
      <c r="DE264" s="36">
        <v>7</v>
      </c>
      <c r="DF264" s="36">
        <f t="shared" si="2141"/>
        <v>259135.85565000001</v>
      </c>
      <c r="DG264" s="36">
        <v>3</v>
      </c>
      <c r="DH264" s="36">
        <f t="shared" si="2142"/>
        <v>107707.52034</v>
      </c>
      <c r="DI264" s="36"/>
      <c r="DJ264" s="36">
        <f t="shared" si="2117"/>
        <v>0</v>
      </c>
      <c r="DK264" s="36">
        <v>2</v>
      </c>
      <c r="DL264" s="36">
        <f t="shared" si="2118"/>
        <v>106227.67581999997</v>
      </c>
      <c r="DM264" s="36"/>
      <c r="DN264" s="36">
        <f t="shared" si="1541"/>
        <v>0</v>
      </c>
      <c r="DO264" s="36">
        <f t="shared" si="2119"/>
        <v>966</v>
      </c>
      <c r="DP264" s="36">
        <f t="shared" si="2119"/>
        <v>26275859.870039508</v>
      </c>
      <c r="DQ264" s="47">
        <f t="shared" si="1597"/>
        <v>966</v>
      </c>
      <c r="DR264" s="80">
        <f t="shared" si="1543"/>
        <v>1</v>
      </c>
    </row>
    <row r="265" spans="1:122" ht="30" customHeight="1" x14ac:dyDescent="0.25">
      <c r="A265" s="43"/>
      <c r="B265" s="44">
        <v>224</v>
      </c>
      <c r="C265" s="31" t="s">
        <v>390</v>
      </c>
      <c r="D265" s="32">
        <f t="shared" si="1544"/>
        <v>19063</v>
      </c>
      <c r="E265" s="33">
        <v>18530</v>
      </c>
      <c r="F265" s="45">
        <v>1.37</v>
      </c>
      <c r="G265" s="35">
        <v>1</v>
      </c>
      <c r="H265" s="35">
        <v>1</v>
      </c>
      <c r="I265" s="32">
        <v>1.4</v>
      </c>
      <c r="J265" s="32">
        <v>1.68</v>
      </c>
      <c r="K265" s="32">
        <v>2.23</v>
      </c>
      <c r="L265" s="32">
        <v>2.57</v>
      </c>
      <c r="M265" s="36">
        <v>178</v>
      </c>
      <c r="N265" s="36">
        <f t="shared" si="2069"/>
        <v>6798182.9672166668</v>
      </c>
      <c r="O265" s="36">
        <v>767</v>
      </c>
      <c r="P265" s="36">
        <f t="shared" si="2069"/>
        <v>29293294.021658331</v>
      </c>
      <c r="Q265" s="36">
        <v>0</v>
      </c>
      <c r="R265" s="36">
        <f t="shared" si="2120"/>
        <v>0</v>
      </c>
      <c r="S265" s="36"/>
      <c r="T265" s="36">
        <f t="shared" si="2121"/>
        <v>0</v>
      </c>
      <c r="U265" s="36"/>
      <c r="V265" s="36">
        <f t="shared" si="2122"/>
        <v>0</v>
      </c>
      <c r="W265" s="36">
        <v>90</v>
      </c>
      <c r="X265" s="36">
        <f t="shared" si="2123"/>
        <v>3437283.5227500005</v>
      </c>
      <c r="Y265" s="36">
        <v>0</v>
      </c>
      <c r="Z265" s="36">
        <f t="shared" si="2124"/>
        <v>0</v>
      </c>
      <c r="AA265" s="36">
        <v>0</v>
      </c>
      <c r="AB265" s="36">
        <f t="shared" si="2125"/>
        <v>0</v>
      </c>
      <c r="AC265" s="36">
        <v>0</v>
      </c>
      <c r="AD265" s="36">
        <f t="shared" si="2126"/>
        <v>0</v>
      </c>
      <c r="AE265" s="36">
        <v>249</v>
      </c>
      <c r="AF265" s="36">
        <f t="shared" si="2127"/>
        <v>9509817.7462750003</v>
      </c>
      <c r="AG265" s="36">
        <v>2</v>
      </c>
      <c r="AH265" s="36">
        <f t="shared" si="2128"/>
        <v>65044.382783333334</v>
      </c>
      <c r="AI265" s="36"/>
      <c r="AJ265" s="36">
        <f t="shared" si="2129"/>
        <v>0</v>
      </c>
      <c r="AK265" s="39">
        <v>220</v>
      </c>
      <c r="AL265" s="36">
        <f t="shared" si="2130"/>
        <v>8351974.7144166669</v>
      </c>
      <c r="AM265" s="40">
        <v>114</v>
      </c>
      <c r="AN265" s="36">
        <f t="shared" si="2081"/>
        <v>5032973.7171839997</v>
      </c>
      <c r="AO265" s="36">
        <v>0</v>
      </c>
      <c r="AP265" s="36">
        <f t="shared" si="2082"/>
        <v>0</v>
      </c>
      <c r="AQ265" s="36">
        <v>244</v>
      </c>
      <c r="AR265" s="36">
        <f t="shared" si="2083"/>
        <v>10772329.710464001</v>
      </c>
      <c r="AS265" s="36">
        <v>5</v>
      </c>
      <c r="AT265" s="36">
        <f t="shared" si="2084"/>
        <v>227781.12857500001</v>
      </c>
      <c r="AU265" s="36"/>
      <c r="AV265" s="36">
        <f t="shared" si="2131"/>
        <v>0</v>
      </c>
      <c r="AW265" s="36"/>
      <c r="AX265" s="36">
        <f t="shared" si="2132"/>
        <v>0</v>
      </c>
      <c r="AY265" s="36"/>
      <c r="AZ265" s="36">
        <f t="shared" si="2087"/>
        <v>0</v>
      </c>
      <c r="BA265" s="36"/>
      <c r="BB265" s="36">
        <f t="shared" si="2133"/>
        <v>0</v>
      </c>
      <c r="BC265" s="36"/>
      <c r="BD265" s="36">
        <f t="shared" si="2134"/>
        <v>0</v>
      </c>
      <c r="BE265" s="36"/>
      <c r="BF265" s="36">
        <f t="shared" si="2135"/>
        <v>0</v>
      </c>
      <c r="BG265" s="36">
        <v>0</v>
      </c>
      <c r="BH265" s="36">
        <f t="shared" si="2091"/>
        <v>0</v>
      </c>
      <c r="BI265" s="36">
        <v>10</v>
      </c>
      <c r="BJ265" s="36">
        <f t="shared" si="2092"/>
        <v>384510.25882500003</v>
      </c>
      <c r="BK265" s="36">
        <v>56</v>
      </c>
      <c r="BL265" s="36">
        <f t="shared" si="2093"/>
        <v>2060281.6386133337</v>
      </c>
      <c r="BM265" s="46">
        <v>0</v>
      </c>
      <c r="BN265" s="36">
        <f t="shared" si="2094"/>
        <v>0</v>
      </c>
      <c r="BO265" s="36">
        <v>0</v>
      </c>
      <c r="BP265" s="36">
        <f t="shared" si="2095"/>
        <v>0</v>
      </c>
      <c r="BQ265" s="36"/>
      <c r="BR265" s="36">
        <f t="shared" si="2096"/>
        <v>0</v>
      </c>
      <c r="BS265" s="36">
        <v>0</v>
      </c>
      <c r="BT265" s="36">
        <f t="shared" si="2097"/>
        <v>0</v>
      </c>
      <c r="BU265" s="36">
        <v>0</v>
      </c>
      <c r="BV265" s="36">
        <f t="shared" si="2098"/>
        <v>0</v>
      </c>
      <c r="BW265" s="36"/>
      <c r="BX265" s="36">
        <f t="shared" si="2099"/>
        <v>0</v>
      </c>
      <c r="BY265" s="36"/>
      <c r="BZ265" s="36">
        <f t="shared" si="2100"/>
        <v>0</v>
      </c>
      <c r="CA265" s="36">
        <v>2</v>
      </c>
      <c r="CB265" s="36">
        <f t="shared" si="2101"/>
        <v>78550.826900000015</v>
      </c>
      <c r="CC265" s="36"/>
      <c r="CD265" s="36">
        <f t="shared" si="2102"/>
        <v>0</v>
      </c>
      <c r="CE265" s="36"/>
      <c r="CF265" s="36">
        <f t="shared" si="2103"/>
        <v>0</v>
      </c>
      <c r="CG265" s="36">
        <v>13</v>
      </c>
      <c r="CH265" s="36">
        <f t="shared" si="2104"/>
        <v>352543.59215833328</v>
      </c>
      <c r="CI265" s="36">
        <v>3</v>
      </c>
      <c r="CJ265" s="36">
        <f t="shared" si="2105"/>
        <v>107359.9900625</v>
      </c>
      <c r="CK265" s="36">
        <v>32</v>
      </c>
      <c r="CL265" s="36">
        <f t="shared" si="2106"/>
        <v>1400479.4399680002</v>
      </c>
      <c r="CM265" s="36">
        <v>50</v>
      </c>
      <c r="CN265" s="36">
        <f t="shared" si="2106"/>
        <v>2515547.9611500003</v>
      </c>
      <c r="CO265" s="41">
        <v>4</v>
      </c>
      <c r="CP265" s="36">
        <f t="shared" si="2107"/>
        <v>162568.56116666662</v>
      </c>
      <c r="CQ265" s="36">
        <v>20</v>
      </c>
      <c r="CR265" s="36">
        <f t="shared" si="2136"/>
        <v>983493.20524000004</v>
      </c>
      <c r="CS265" s="36"/>
      <c r="CT265" s="36">
        <f t="shared" si="2137"/>
        <v>0</v>
      </c>
      <c r="CU265" s="36">
        <v>7</v>
      </c>
      <c r="CV265" s="36">
        <f t="shared" si="2138"/>
        <v>344862.47142900003</v>
      </c>
      <c r="CW265" s="36">
        <v>5</v>
      </c>
      <c r="CX265" s="36">
        <f t="shared" si="2139"/>
        <v>245873.30131000001</v>
      </c>
      <c r="CY265" s="36">
        <v>98</v>
      </c>
      <c r="CZ265" s="36">
        <f t="shared" si="2140"/>
        <v>4828074.6000059992</v>
      </c>
      <c r="DA265" s="36">
        <v>24</v>
      </c>
      <c r="DB265" s="36">
        <f t="shared" si="2113"/>
        <v>975411.36699999985</v>
      </c>
      <c r="DC265" s="36">
        <v>9</v>
      </c>
      <c r="DD265" s="36">
        <f t="shared" si="2114"/>
        <v>376646.64103500004</v>
      </c>
      <c r="DE265" s="36"/>
      <c r="DF265" s="36">
        <f t="shared" si="2141"/>
        <v>0</v>
      </c>
      <c r="DG265" s="36">
        <v>9</v>
      </c>
      <c r="DH265" s="36">
        <f t="shared" si="2142"/>
        <v>475997.75118000002</v>
      </c>
      <c r="DI265" s="36"/>
      <c r="DJ265" s="36">
        <f t="shared" si="2117"/>
        <v>0</v>
      </c>
      <c r="DK265" s="36">
        <v>4</v>
      </c>
      <c r="DL265" s="36">
        <f t="shared" si="2118"/>
        <v>312971.86209333339</v>
      </c>
      <c r="DM265" s="36"/>
      <c r="DN265" s="36">
        <f t="shared" si="1541"/>
        <v>0</v>
      </c>
      <c r="DO265" s="36">
        <f t="shared" si="2119"/>
        <v>2215</v>
      </c>
      <c r="DP265" s="36">
        <f t="shared" si="2119"/>
        <v>89093855.379460186</v>
      </c>
      <c r="DQ265" s="47">
        <f t="shared" si="1597"/>
        <v>2215</v>
      </c>
      <c r="DR265" s="80">
        <f t="shared" si="1543"/>
        <v>1</v>
      </c>
    </row>
    <row r="266" spans="1:122" ht="30" customHeight="1" x14ac:dyDescent="0.25">
      <c r="A266" s="43">
        <v>1</v>
      </c>
      <c r="B266" s="44">
        <v>225</v>
      </c>
      <c r="C266" s="31" t="s">
        <v>391</v>
      </c>
      <c r="D266" s="32">
        <f t="shared" si="1544"/>
        <v>19063</v>
      </c>
      <c r="E266" s="33">
        <v>18530</v>
      </c>
      <c r="F266" s="45">
        <v>2.42</v>
      </c>
      <c r="G266" s="35">
        <v>1</v>
      </c>
      <c r="H266" s="55">
        <v>0.9</v>
      </c>
      <c r="I266" s="32">
        <v>1.4</v>
      </c>
      <c r="J266" s="32">
        <v>1.68</v>
      </c>
      <c r="K266" s="32">
        <v>2.23</v>
      </c>
      <c r="L266" s="32">
        <v>2.57</v>
      </c>
      <c r="M266" s="36">
        <v>221</v>
      </c>
      <c r="N266" s="36">
        <f t="shared" ref="N266:P267" si="2143">(M266/12*5*$D266*$F266*$G266*$I266)+(M266/12*7*$E266*$F266*$H266*$I266)</f>
        <v>13231250.699333332</v>
      </c>
      <c r="O266" s="36">
        <v>386</v>
      </c>
      <c r="P266" s="36">
        <f t="shared" si="2143"/>
        <v>23109786.289333329</v>
      </c>
      <c r="Q266" s="36">
        <v>0</v>
      </c>
      <c r="R266" s="36">
        <f t="shared" ref="R266:R267" si="2144">(Q266/12*5*$D266*$F266*$G266*$I266)+(Q266/12*7*$E266*$F266*$H266*$I266)</f>
        <v>0</v>
      </c>
      <c r="S266" s="36"/>
      <c r="T266" s="36">
        <f t="shared" ref="T266:T267" si="2145">(S266/12*5*$D266*$F266*$G266*$I266)+(S266/12*7*$E266*$F266*$H266*$I266)</f>
        <v>0</v>
      </c>
      <c r="U266" s="36"/>
      <c r="V266" s="36">
        <f t="shared" ref="V266:V267" si="2146">(U266/12*5*$D266*$F266*$G266*$I266)+(U266/12*7*$E266*$F266*$H266*$I266)</f>
        <v>0</v>
      </c>
      <c r="W266" s="36">
        <v>12</v>
      </c>
      <c r="X266" s="36">
        <f t="shared" ref="X266:X267" si="2147">(W266/12*5*$D266*$F266*$G266*$I266)+(W266/12*7*$E266*$F266*$H266*$I266)</f>
        <v>718438.95199999993</v>
      </c>
      <c r="Y266" s="36">
        <v>0</v>
      </c>
      <c r="Z266" s="36">
        <f t="shared" ref="Z266:Z267" si="2148">(Y266/12*5*$D266*$F266*$G266*$I266)+(Y266/12*7*$E266*$F266*$H266*$I266)</f>
        <v>0</v>
      </c>
      <c r="AA266" s="36">
        <v>0</v>
      </c>
      <c r="AB266" s="36">
        <f t="shared" ref="AB266:AB267" si="2149">(AA266/12*5*$D266*$F266*$G266*$I266)+(AA266/12*7*$E266*$F266*$H266*$I266)</f>
        <v>0</v>
      </c>
      <c r="AC266" s="36">
        <v>0</v>
      </c>
      <c r="AD266" s="36">
        <f t="shared" ref="AD266:AD267" si="2150">(AC266/12*5*$D266*$F266*$G266*$I266)+(AC266/12*7*$E266*$F266*$H266*$I266)</f>
        <v>0</v>
      </c>
      <c r="AE266" s="36">
        <v>33</v>
      </c>
      <c r="AF266" s="36">
        <f t="shared" ref="AF266:AF267" si="2151">(AE266/12*5*$D266*$F266*$G266*$I266)+(AE266/12*7*$E266*$F266*$H266*$I266)</f>
        <v>1975707.1179999998</v>
      </c>
      <c r="AG266" s="36"/>
      <c r="AH266" s="36">
        <f t="shared" ref="AH266:AH267" si="2152">(AG266/12*5*$D266*$F266*$G266*$I266)+(AG266/12*7*$E266*$F266*$H266*$I266)</f>
        <v>0</v>
      </c>
      <c r="AI266" s="36"/>
      <c r="AJ266" s="36">
        <f t="shared" ref="AJ266:AJ267" si="2153">(AI266/12*5*$D266*$F266*$G266*$I266)+(AI266/12*7*$E266*$F266*$H266*$I266)</f>
        <v>0</v>
      </c>
      <c r="AK266" s="39">
        <v>7</v>
      </c>
      <c r="AL266" s="36">
        <f t="shared" ref="AL266:AL267" si="2154">(AK266/12*5*$D266*$F266*$G266*$I266)+(AK266/12*7*$E266*$F266*$H266*$I266)</f>
        <v>419089.38866666658</v>
      </c>
      <c r="AM266" s="40">
        <v>24</v>
      </c>
      <c r="AN266" s="36">
        <f t="shared" ref="AN266:AN267" si="2155">(AM266/12*5*$D266*$F266*$G266*$J266)+(AM266/12*7*$E266*$F266*$H266*$J266)</f>
        <v>1724253.4848</v>
      </c>
      <c r="AO266" s="36">
        <v>0</v>
      </c>
      <c r="AP266" s="36">
        <f t="shared" ref="AP266:AP267" si="2156">(AO266/12*5*$D266*$F266*$G266*$J266)+(AO266/12*7*$E266*$F266*$H266*$J266)</f>
        <v>0</v>
      </c>
      <c r="AQ266" s="36">
        <v>120</v>
      </c>
      <c r="AR266" s="36">
        <f t="shared" ref="AR266:AR267" si="2157">(AQ266/12*5*$D266*$F266*$G266*$J266)+(AQ266/12*7*$E266*$F266*$H266*$J266)</f>
        <v>8621267.4239999987</v>
      </c>
      <c r="AS266" s="36">
        <v>0</v>
      </c>
      <c r="AT266" s="36">
        <f t="shared" ref="AT266:AT267" si="2158">(AS266/12*5*$D266*$F266*$G266*$J266)+(AS266/12*7*$E266*$F266*$H266*$J266)</f>
        <v>0</v>
      </c>
      <c r="AU266" s="36"/>
      <c r="AV266" s="36">
        <f t="shared" ref="AV266:AV267" si="2159">(AU266/12*5*$D266*$F266*$G266*$I266)+(AU266/12*7*$E266*$F266*$H266*$I266)</f>
        <v>0</v>
      </c>
      <c r="AW266" s="36"/>
      <c r="AX266" s="36">
        <f t="shared" ref="AX266:AX267" si="2160">(AW266/12*5*$D266*$F266*$G266*$I266)+(AW266/12*7*$E266*$F266*$H266*$I266)</f>
        <v>0</v>
      </c>
      <c r="AY266" s="36">
        <v>0</v>
      </c>
      <c r="AZ266" s="36">
        <f t="shared" ref="AZ266:AZ267" si="2161">(AY266/12*5*$D266*$F266*$G266*$J266)+(AY266/12*7*$E266*$F266*$H266*$J266)</f>
        <v>0</v>
      </c>
      <c r="BA266" s="36"/>
      <c r="BB266" s="36">
        <f t="shared" ref="BB266:BB267" si="2162">(BA266/12*5*$D266*$F266*$G266*$I266)+(BA266/12*7*$E266*$F266*$H266*$I266)</f>
        <v>0</v>
      </c>
      <c r="BC266" s="36"/>
      <c r="BD266" s="36">
        <f t="shared" ref="BD266:BD267" si="2163">(BC266/12*5*$D266*$F266*$G266*$I266)+(BC266/12*7*$E266*$F266*$H266*$I266)</f>
        <v>0</v>
      </c>
      <c r="BE266" s="36"/>
      <c r="BF266" s="36">
        <f t="shared" ref="BF266:BF267" si="2164">(BE266/12*5*$D266*$F266*$G266*$I266)+(BE266/12*7*$E266*$F266*$H266*$I266)</f>
        <v>0</v>
      </c>
      <c r="BG266" s="36">
        <v>0</v>
      </c>
      <c r="BH266" s="36">
        <f t="shared" ref="BH266:BH267" si="2165">(BG266/12*5*$D266*$F266*$G266*$J266)+(BG266/12*7*$E266*$F266*$H266*$J266)</f>
        <v>0</v>
      </c>
      <c r="BI266" s="36">
        <v>0</v>
      </c>
      <c r="BJ266" s="36">
        <f t="shared" ref="BJ266:BJ267" si="2166">(BI266/12*5*$D266*$F266*$G266*$I266)+(BI266/12*7*$E266*$F266*$H266*$I266)</f>
        <v>0</v>
      </c>
      <c r="BK266" s="36"/>
      <c r="BL266" s="36">
        <f t="shared" ref="BL266:BL267" si="2167">(BK266/12*5*$D266*$F266*$G266*$I266)+(BK266/12*7*$E266*$F266*$H266*$I266)</f>
        <v>0</v>
      </c>
      <c r="BM266" s="46"/>
      <c r="BN266" s="36">
        <f t="shared" ref="BN266:BN267" si="2168">(BM266/12*5*$D266*$F266*$G266*$J266)+(BM266/12*7*$E266*$F266*$H266*$J266)</f>
        <v>0</v>
      </c>
      <c r="BO266" s="36">
        <v>0</v>
      </c>
      <c r="BP266" s="36">
        <f t="shared" ref="BP266:BP267" si="2169">(BO266/12*5*$D266*$F266*$G266*$J266)+(BO266/12*7*$E266*$F266*$H266*$J266)</f>
        <v>0</v>
      </c>
      <c r="BQ266" s="36"/>
      <c r="BR266" s="36">
        <f t="shared" ref="BR266:BR267" si="2170">(BQ266/12*5*$D266*$F266*$G266*$I266)+(BQ266/12*7*$E266*$F266*$H266*$I266)</f>
        <v>0</v>
      </c>
      <c r="BS266" s="36">
        <v>0</v>
      </c>
      <c r="BT266" s="36">
        <f t="shared" ref="BT266:BT267" si="2171">(BS266/12*5*$D266*$F266*$G266*$I266)+(BS266/12*7*$E266*$F266*$H266*$I266)</f>
        <v>0</v>
      </c>
      <c r="BU266" s="36">
        <v>0</v>
      </c>
      <c r="BV266" s="36">
        <f t="shared" ref="BV266:BV267" si="2172">(BU266/12*5*$D266*$F266*$G266*$J266)+(BU266/12*7*$E266*$F266*$H266*$J266)</f>
        <v>0</v>
      </c>
      <c r="BW266" s="36"/>
      <c r="BX266" s="36">
        <f t="shared" ref="BX266:BX267" si="2173">(BW266/12*5*$D266*$F266*$G266*$J266)+(BW266/12*7*$E266*$F266*$H266*$J266)</f>
        <v>0</v>
      </c>
      <c r="BY266" s="36"/>
      <c r="BZ266" s="36">
        <f t="shared" ref="BZ266:BZ267" si="2174">(BY266/12*5*$D266*$F266*$G266*$I266)+(BY266/12*7*$E266*$F266*$H266*$I266)</f>
        <v>0</v>
      </c>
      <c r="CA266" s="36">
        <v>0</v>
      </c>
      <c r="CB266" s="36">
        <f t="shared" ref="CB266:CB267" si="2175">(CA266/12*5*$D266*$F266*$G266*$J266)+(CA266/12*7*$E266*$F266*$H266*$J266)</f>
        <v>0</v>
      </c>
      <c r="CC266" s="36"/>
      <c r="CD266" s="36">
        <f t="shared" ref="CD266:CD267" si="2176">(CC266/12*5*$D266*$F266*$G266*$I266)+(CC266/12*7*$E266*$F266*$H266*$I266)</f>
        <v>0</v>
      </c>
      <c r="CE266" s="36"/>
      <c r="CF266" s="36">
        <f t="shared" ref="CF266:CF267" si="2177">(CE266/12*5*$D266*$F266*$G266*$I266)+(CE266/12*7*$E266*$F266*$H266*$I266)</f>
        <v>0</v>
      </c>
      <c r="CG266" s="36"/>
      <c r="CH266" s="36">
        <f t="shared" ref="CH266:CH267" si="2178">(CG266/12*5*$D266*$F266*$G266*$I266)+(CG266/12*7*$E266*$F266*$H266*$I266)</f>
        <v>0</v>
      </c>
      <c r="CI266" s="36"/>
      <c r="CJ266" s="36">
        <f t="shared" ref="CJ266:CJ267" si="2179">(CI266/12*5*$D266*$F266*$G266*$I266)+(CI266/12*7*$E266*$F266*$H266*$I266)</f>
        <v>0</v>
      </c>
      <c r="CK266" s="36">
        <v>4</v>
      </c>
      <c r="CL266" s="36">
        <f t="shared" ref="CL266:CN267" si="2180">(CK266/12*5*$D266*$F266*$G266*$J266)+(CK266/12*7*$E266*$F266*$H266*$J266)</f>
        <v>287375.5808</v>
      </c>
      <c r="CM266" s="36">
        <v>20</v>
      </c>
      <c r="CN266" s="36">
        <f t="shared" si="2180"/>
        <v>1436877.9040000001</v>
      </c>
      <c r="CO266" s="41"/>
      <c r="CP266" s="36">
        <f t="shared" ref="CP266:CP267" si="2181">(CO266/12*5*$D266*$F266*$G266*$I266)+(CO266/12*7*$E266*$F266*$H266*$I266)</f>
        <v>0</v>
      </c>
      <c r="CQ266" s="36">
        <v>2</v>
      </c>
      <c r="CR266" s="36">
        <f t="shared" ref="CR266:CR267" si="2182">(CQ266/12*5*$D266*$F266*$G266*$J266)+(CQ266/12*7*$E266*$F266*$H266*$J266)</f>
        <v>143687.7904</v>
      </c>
      <c r="CS266" s="36"/>
      <c r="CT266" s="36">
        <f t="shared" ref="CT266:CT267" si="2183">(CS266/12*5*$D266*$F266*$G266*$J266)+(CS266/12*7*$E266*$F266*$H266*$J266)</f>
        <v>0</v>
      </c>
      <c r="CU266" s="36">
        <v>1</v>
      </c>
      <c r="CV266" s="36">
        <f t="shared" ref="CV266:CV267" si="2184">(CU266/12*5*$D266*$F266*$G266*$J266)+(CU266/12*7*$E266*$F266*$H266*$J266)</f>
        <v>71843.895199999999</v>
      </c>
      <c r="CW266" s="36">
        <v>1</v>
      </c>
      <c r="CX266" s="36">
        <f t="shared" ref="CX266:CX267" si="2185">(CW266/12*5*$D266*$F266*$G266*$J266)+(CW266/12*7*$E266*$F266*$H266*$J266)</f>
        <v>71843.895199999999</v>
      </c>
      <c r="CY266" s="36">
        <v>12</v>
      </c>
      <c r="CZ266" s="36">
        <f t="shared" ref="CZ266:CZ267" si="2186">(CY266/12*5*$D266*$F266*$G266*$J266)+(CY266/12*7*$E266*$F266*$H266*$J266)</f>
        <v>862126.74239999999</v>
      </c>
      <c r="DA266" s="36"/>
      <c r="DB266" s="36">
        <f t="shared" ref="DB266:DB267" si="2187">(DA266/12*5*$D266*$F266*$G266*$I266)+(DA266/12*7*$E266*$F266*$H266*$I266)</f>
        <v>0</v>
      </c>
      <c r="DC266" s="36"/>
      <c r="DD266" s="36">
        <f t="shared" ref="DD266:DD267" si="2188">(DC266/12*5*$D266*$F266*$G266*$I266)+(DC266/12*7*$E266*$F266*$H266*$I266)</f>
        <v>0</v>
      </c>
      <c r="DE266" s="36"/>
      <c r="DF266" s="36">
        <f t="shared" ref="DF266:DF267" si="2189">(DE266/12*5*$D266*$F266*$G266*$J266)+(DE266/12*7*$E266*$F266*$H266*$J266)</f>
        <v>0</v>
      </c>
      <c r="DG266" s="36"/>
      <c r="DH266" s="36">
        <f t="shared" ref="DH266:DH267" si="2190">(DG266/12*5*$D266*$F266*$G266*$J266)+(DG266/12*7*$E266*$F266*$H266*$J266)</f>
        <v>0</v>
      </c>
      <c r="DI266" s="36"/>
      <c r="DJ266" s="36">
        <f t="shared" ref="DJ266:DJ267" si="2191">(DI266/12*5*$D266*$F266*$G266*$K266)+(DI266/12*7*$E266*$F266*$H266*$K266)</f>
        <v>0</v>
      </c>
      <c r="DK266" s="36">
        <v>4</v>
      </c>
      <c r="DL266" s="36">
        <f t="shared" ref="DL266:DL267" si="2192">(DK266/12*5*$D266*$F266*$G266*$L266)+(DK266/12*7*$E266*$F266*$H266*$L266)</f>
        <v>439616.21586666658</v>
      </c>
      <c r="DM266" s="36"/>
      <c r="DN266" s="36">
        <f>(DM266/12*5*$D266*$F266*$G266*$J266)+(DM266/12*7*$D266*$F266*$H266*$J266)</f>
        <v>0</v>
      </c>
      <c r="DO266" s="36">
        <f t="shared" si="2119"/>
        <v>847</v>
      </c>
      <c r="DP266" s="36">
        <f t="shared" si="2119"/>
        <v>53113165.379999988</v>
      </c>
      <c r="DQ266" s="47">
        <f t="shared" si="1597"/>
        <v>762</v>
      </c>
      <c r="DR266" s="80">
        <f t="shared" si="1543"/>
        <v>0.89964580873671784</v>
      </c>
    </row>
    <row r="267" spans="1:122" ht="30" customHeight="1" x14ac:dyDescent="0.25">
      <c r="A267" s="43">
        <v>1</v>
      </c>
      <c r="B267" s="44">
        <v>226</v>
      </c>
      <c r="C267" s="31" t="s">
        <v>392</v>
      </c>
      <c r="D267" s="32">
        <f t="shared" si="1544"/>
        <v>19063</v>
      </c>
      <c r="E267" s="33">
        <v>18530</v>
      </c>
      <c r="F267" s="45">
        <v>3.15</v>
      </c>
      <c r="G267" s="35">
        <v>1</v>
      </c>
      <c r="H267" s="55">
        <v>0.9</v>
      </c>
      <c r="I267" s="32">
        <v>1.4</v>
      </c>
      <c r="J267" s="32">
        <v>1.68</v>
      </c>
      <c r="K267" s="32">
        <v>2.23</v>
      </c>
      <c r="L267" s="32">
        <v>2.57</v>
      </c>
      <c r="M267" s="36">
        <v>35</v>
      </c>
      <c r="N267" s="36">
        <f t="shared" si="2143"/>
        <v>2727544.5749999997</v>
      </c>
      <c r="O267" s="36">
        <v>698</v>
      </c>
      <c r="P267" s="36">
        <f t="shared" si="2143"/>
        <v>54395031.810000002</v>
      </c>
      <c r="Q267" s="36">
        <v>0</v>
      </c>
      <c r="R267" s="36">
        <f t="shared" si="2144"/>
        <v>0</v>
      </c>
      <c r="S267" s="36"/>
      <c r="T267" s="36">
        <f t="shared" si="2145"/>
        <v>0</v>
      </c>
      <c r="U267" s="36">
        <v>0</v>
      </c>
      <c r="V267" s="36">
        <f t="shared" si="2146"/>
        <v>0</v>
      </c>
      <c r="W267" s="36">
        <v>44</v>
      </c>
      <c r="X267" s="36">
        <f t="shared" si="2147"/>
        <v>3428913.1799999997</v>
      </c>
      <c r="Y267" s="36">
        <v>0</v>
      </c>
      <c r="Z267" s="36">
        <f t="shared" si="2148"/>
        <v>0</v>
      </c>
      <c r="AA267" s="36">
        <v>0</v>
      </c>
      <c r="AB267" s="36">
        <f t="shared" si="2149"/>
        <v>0</v>
      </c>
      <c r="AC267" s="36">
        <v>0</v>
      </c>
      <c r="AD267" s="36">
        <f t="shared" si="2150"/>
        <v>0</v>
      </c>
      <c r="AE267" s="36">
        <v>40</v>
      </c>
      <c r="AF267" s="36">
        <f t="shared" si="2151"/>
        <v>3117193.8</v>
      </c>
      <c r="AG267" s="36">
        <v>0</v>
      </c>
      <c r="AH267" s="36">
        <f t="shared" si="2152"/>
        <v>0</v>
      </c>
      <c r="AI267" s="36"/>
      <c r="AJ267" s="36">
        <f t="shared" si="2153"/>
        <v>0</v>
      </c>
      <c r="AK267" s="39">
        <v>0</v>
      </c>
      <c r="AL267" s="36">
        <f t="shared" si="2154"/>
        <v>0</v>
      </c>
      <c r="AM267" s="40">
        <v>93</v>
      </c>
      <c r="AN267" s="36">
        <f t="shared" si="2155"/>
        <v>8696970.7019999996</v>
      </c>
      <c r="AO267" s="36">
        <v>0</v>
      </c>
      <c r="AP267" s="36">
        <f t="shared" si="2156"/>
        <v>0</v>
      </c>
      <c r="AQ267" s="36">
        <v>230</v>
      </c>
      <c r="AR267" s="36">
        <f t="shared" si="2157"/>
        <v>21508637.219999999</v>
      </c>
      <c r="AS267" s="36">
        <v>0</v>
      </c>
      <c r="AT267" s="36">
        <f t="shared" si="2158"/>
        <v>0</v>
      </c>
      <c r="AU267" s="36"/>
      <c r="AV267" s="36">
        <f t="shared" si="2159"/>
        <v>0</v>
      </c>
      <c r="AW267" s="36"/>
      <c r="AX267" s="36">
        <f t="shared" si="2160"/>
        <v>0</v>
      </c>
      <c r="AY267" s="36">
        <v>0</v>
      </c>
      <c r="AZ267" s="36">
        <f t="shared" si="2161"/>
        <v>0</v>
      </c>
      <c r="BA267" s="36"/>
      <c r="BB267" s="36">
        <f t="shared" si="2162"/>
        <v>0</v>
      </c>
      <c r="BC267" s="36"/>
      <c r="BD267" s="36">
        <f t="shared" si="2163"/>
        <v>0</v>
      </c>
      <c r="BE267" s="36"/>
      <c r="BF267" s="36">
        <f t="shared" si="2164"/>
        <v>0</v>
      </c>
      <c r="BG267" s="36">
        <v>0</v>
      </c>
      <c r="BH267" s="36">
        <f t="shared" si="2165"/>
        <v>0</v>
      </c>
      <c r="BI267" s="36">
        <v>0</v>
      </c>
      <c r="BJ267" s="36">
        <f t="shared" si="2166"/>
        <v>0</v>
      </c>
      <c r="BK267" s="36"/>
      <c r="BL267" s="36">
        <f t="shared" si="2167"/>
        <v>0</v>
      </c>
      <c r="BM267" s="46">
        <v>0</v>
      </c>
      <c r="BN267" s="36">
        <f t="shared" si="2168"/>
        <v>0</v>
      </c>
      <c r="BO267" s="36">
        <v>0</v>
      </c>
      <c r="BP267" s="36">
        <f t="shared" si="2169"/>
        <v>0</v>
      </c>
      <c r="BQ267" s="36"/>
      <c r="BR267" s="36">
        <f t="shared" si="2170"/>
        <v>0</v>
      </c>
      <c r="BS267" s="36">
        <v>0</v>
      </c>
      <c r="BT267" s="36">
        <f t="shared" si="2171"/>
        <v>0</v>
      </c>
      <c r="BU267" s="36">
        <v>0</v>
      </c>
      <c r="BV267" s="36">
        <f t="shared" si="2172"/>
        <v>0</v>
      </c>
      <c r="BW267" s="36"/>
      <c r="BX267" s="36">
        <f t="shared" si="2173"/>
        <v>0</v>
      </c>
      <c r="BY267" s="36"/>
      <c r="BZ267" s="36">
        <f t="shared" si="2174"/>
        <v>0</v>
      </c>
      <c r="CA267" s="36">
        <v>0</v>
      </c>
      <c r="CB267" s="36">
        <f t="shared" si="2175"/>
        <v>0</v>
      </c>
      <c r="CC267" s="36"/>
      <c r="CD267" s="36">
        <f t="shared" si="2176"/>
        <v>0</v>
      </c>
      <c r="CE267" s="36"/>
      <c r="CF267" s="36">
        <f t="shared" si="2177"/>
        <v>0</v>
      </c>
      <c r="CG267" s="36"/>
      <c r="CH267" s="36">
        <f t="shared" si="2178"/>
        <v>0</v>
      </c>
      <c r="CI267" s="36"/>
      <c r="CJ267" s="36">
        <f t="shared" si="2179"/>
        <v>0</v>
      </c>
      <c r="CK267" s="36"/>
      <c r="CL267" s="36">
        <f t="shared" si="2180"/>
        <v>0</v>
      </c>
      <c r="CM267" s="36">
        <v>1</v>
      </c>
      <c r="CN267" s="36">
        <f t="shared" si="2180"/>
        <v>93515.813999999984</v>
      </c>
      <c r="CO267" s="41"/>
      <c r="CP267" s="36">
        <f t="shared" si="2181"/>
        <v>0</v>
      </c>
      <c r="CQ267" s="36">
        <v>7</v>
      </c>
      <c r="CR267" s="36">
        <f t="shared" si="2182"/>
        <v>654610.69799999997</v>
      </c>
      <c r="CS267" s="36"/>
      <c r="CT267" s="36">
        <f t="shared" si="2183"/>
        <v>0</v>
      </c>
      <c r="CU267" s="36"/>
      <c r="CV267" s="36">
        <f t="shared" si="2184"/>
        <v>0</v>
      </c>
      <c r="CW267" s="36"/>
      <c r="CX267" s="36">
        <f t="shared" si="2185"/>
        <v>0</v>
      </c>
      <c r="CY267" s="36"/>
      <c r="CZ267" s="36">
        <f t="shared" si="2186"/>
        <v>0</v>
      </c>
      <c r="DA267" s="36"/>
      <c r="DB267" s="36">
        <f t="shared" si="2187"/>
        <v>0</v>
      </c>
      <c r="DC267" s="36"/>
      <c r="DD267" s="36">
        <f t="shared" si="2188"/>
        <v>0</v>
      </c>
      <c r="DE267" s="36"/>
      <c r="DF267" s="36">
        <f t="shared" si="2189"/>
        <v>0</v>
      </c>
      <c r="DG267" s="36"/>
      <c r="DH267" s="36">
        <f t="shared" si="2190"/>
        <v>0</v>
      </c>
      <c r="DI267" s="36"/>
      <c r="DJ267" s="36">
        <f t="shared" si="2191"/>
        <v>0</v>
      </c>
      <c r="DK267" s="36"/>
      <c r="DL267" s="36">
        <f t="shared" si="2192"/>
        <v>0</v>
      </c>
      <c r="DM267" s="36"/>
      <c r="DN267" s="36">
        <f t="shared" ref="DN267" si="2193">(DM267*$D267*$F267*$G267*$J267)</f>
        <v>0</v>
      </c>
      <c r="DO267" s="36">
        <f t="shared" si="2119"/>
        <v>1148</v>
      </c>
      <c r="DP267" s="36">
        <f t="shared" si="2119"/>
        <v>94622417.798999995</v>
      </c>
      <c r="DQ267" s="47">
        <f t="shared" si="1597"/>
        <v>1033</v>
      </c>
      <c r="DR267" s="80">
        <f t="shared" si="1543"/>
        <v>0.89982578397212543</v>
      </c>
    </row>
    <row r="268" spans="1:122" ht="15.75" customHeight="1" x14ac:dyDescent="0.25">
      <c r="A268" s="43">
        <v>30</v>
      </c>
      <c r="B268" s="71"/>
      <c r="C268" s="67" t="s">
        <v>393</v>
      </c>
      <c r="D268" s="32">
        <f t="shared" si="1544"/>
        <v>19063</v>
      </c>
      <c r="E268" s="33">
        <v>18530</v>
      </c>
      <c r="F268" s="74">
        <v>1.2</v>
      </c>
      <c r="G268" s="35">
        <v>1</v>
      </c>
      <c r="H268" s="35">
        <v>1</v>
      </c>
      <c r="I268" s="32">
        <v>1.4</v>
      </c>
      <c r="J268" s="32">
        <v>1.68</v>
      </c>
      <c r="K268" s="32">
        <v>2.23</v>
      </c>
      <c r="L268" s="32">
        <v>2.57</v>
      </c>
      <c r="M268" s="51">
        <f t="shared" ref="M268:BX268" si="2194">SUM(M269:M283)</f>
        <v>1247</v>
      </c>
      <c r="N268" s="51">
        <f t="shared" si="2194"/>
        <v>52983535.088225</v>
      </c>
      <c r="O268" s="51">
        <f t="shared" si="2194"/>
        <v>6</v>
      </c>
      <c r="P268" s="51">
        <f t="shared" si="2194"/>
        <v>202111.15604166666</v>
      </c>
      <c r="Q268" s="51">
        <f t="shared" si="2194"/>
        <v>0</v>
      </c>
      <c r="R268" s="51">
        <f t="shared" si="2194"/>
        <v>0</v>
      </c>
      <c r="S268" s="51">
        <f t="shared" si="2194"/>
        <v>0</v>
      </c>
      <c r="T268" s="51">
        <f t="shared" si="2194"/>
        <v>0</v>
      </c>
      <c r="U268" s="51">
        <f t="shared" si="2194"/>
        <v>123</v>
      </c>
      <c r="V268" s="51">
        <f t="shared" si="2194"/>
        <v>5328033.3263500007</v>
      </c>
      <c r="W268" s="51">
        <f t="shared" si="2194"/>
        <v>183</v>
      </c>
      <c r="X268" s="51">
        <f t="shared" si="2194"/>
        <v>5337933.9978416674</v>
      </c>
      <c r="Y268" s="51">
        <f t="shared" si="2194"/>
        <v>0</v>
      </c>
      <c r="Z268" s="51">
        <f t="shared" si="2194"/>
        <v>0</v>
      </c>
      <c r="AA268" s="51">
        <f t="shared" si="2194"/>
        <v>0</v>
      </c>
      <c r="AB268" s="51">
        <f t="shared" si="2194"/>
        <v>0</v>
      </c>
      <c r="AC268" s="51">
        <f t="shared" si="2194"/>
        <v>18</v>
      </c>
      <c r="AD268" s="51">
        <f t="shared" si="2194"/>
        <v>395762.71875</v>
      </c>
      <c r="AE268" s="51">
        <f t="shared" si="2194"/>
        <v>425</v>
      </c>
      <c r="AF268" s="51">
        <f t="shared" si="2194"/>
        <v>9228813.545874998</v>
      </c>
      <c r="AG268" s="51">
        <f t="shared" si="2194"/>
        <v>60</v>
      </c>
      <c r="AH268" s="51">
        <f t="shared" si="2194"/>
        <v>1982138.2069999999</v>
      </c>
      <c r="AI268" s="51">
        <f t="shared" si="2194"/>
        <v>2</v>
      </c>
      <c r="AJ268" s="51">
        <f t="shared" si="2194"/>
        <v>40830.780433333333</v>
      </c>
      <c r="AK268" s="51">
        <f t="shared" si="2194"/>
        <v>0</v>
      </c>
      <c r="AL268" s="51">
        <f t="shared" si="2194"/>
        <v>0</v>
      </c>
      <c r="AM268" s="51">
        <f t="shared" si="2194"/>
        <v>1215</v>
      </c>
      <c r="AN268" s="51">
        <f t="shared" si="2194"/>
        <v>45671534.815928005</v>
      </c>
      <c r="AO268" s="51">
        <f t="shared" si="2194"/>
        <v>276</v>
      </c>
      <c r="AP268" s="51">
        <f t="shared" si="2194"/>
        <v>6581826.8505500006</v>
      </c>
      <c r="AQ268" s="51">
        <f t="shared" si="2194"/>
        <v>99</v>
      </c>
      <c r="AR268" s="51">
        <f t="shared" si="2194"/>
        <v>2590605.4368319996</v>
      </c>
      <c r="AS268" s="51">
        <f t="shared" si="2194"/>
        <v>29</v>
      </c>
      <c r="AT268" s="51">
        <f t="shared" si="2194"/>
        <v>2598074.6920800004</v>
      </c>
      <c r="AU268" s="51">
        <f t="shared" si="2194"/>
        <v>0</v>
      </c>
      <c r="AV268" s="51">
        <f t="shared" si="2194"/>
        <v>0</v>
      </c>
      <c r="AW268" s="51">
        <f t="shared" si="2194"/>
        <v>0</v>
      </c>
      <c r="AX268" s="51">
        <f t="shared" si="2194"/>
        <v>0</v>
      </c>
      <c r="AY268" s="51">
        <f t="shared" si="2194"/>
        <v>30</v>
      </c>
      <c r="AZ268" s="51">
        <f t="shared" si="2194"/>
        <v>863843.29692499992</v>
      </c>
      <c r="BA268" s="51">
        <f t="shared" si="2194"/>
        <v>0</v>
      </c>
      <c r="BB268" s="51">
        <f t="shared" si="2194"/>
        <v>0</v>
      </c>
      <c r="BC268" s="51">
        <f t="shared" si="2194"/>
        <v>0</v>
      </c>
      <c r="BD268" s="51">
        <f t="shared" si="2194"/>
        <v>0</v>
      </c>
      <c r="BE268" s="51">
        <f t="shared" si="2194"/>
        <v>0</v>
      </c>
      <c r="BF268" s="51">
        <f t="shared" si="2194"/>
        <v>0</v>
      </c>
      <c r="BG268" s="51">
        <f t="shared" si="2194"/>
        <v>0</v>
      </c>
      <c r="BH268" s="51">
        <f t="shared" si="2194"/>
        <v>0</v>
      </c>
      <c r="BI268" s="51">
        <f t="shared" si="2194"/>
        <v>1664</v>
      </c>
      <c r="BJ268" s="51">
        <f t="shared" si="2194"/>
        <v>51611147.705261655</v>
      </c>
      <c r="BK268" s="51">
        <f t="shared" si="2194"/>
        <v>65</v>
      </c>
      <c r="BL268" s="51">
        <f t="shared" si="2194"/>
        <v>1749264.6561506665</v>
      </c>
      <c r="BM268" s="51">
        <f t="shared" si="2194"/>
        <v>23</v>
      </c>
      <c r="BN268" s="51">
        <f t="shared" si="2194"/>
        <v>567056.69929999998</v>
      </c>
      <c r="BO268" s="51">
        <f t="shared" si="2194"/>
        <v>183</v>
      </c>
      <c r="BP268" s="51">
        <f t="shared" si="2194"/>
        <v>5298192.4726499999</v>
      </c>
      <c r="BQ268" s="51">
        <f t="shared" si="2194"/>
        <v>105</v>
      </c>
      <c r="BR268" s="51">
        <f t="shared" si="2194"/>
        <v>2134585.2747916668</v>
      </c>
      <c r="BS268" s="51">
        <f t="shared" si="2194"/>
        <v>43</v>
      </c>
      <c r="BT268" s="51">
        <f t="shared" si="2194"/>
        <v>642405.19542500004</v>
      </c>
      <c r="BU268" s="51">
        <f t="shared" si="2194"/>
        <v>0</v>
      </c>
      <c r="BV268" s="51">
        <f t="shared" si="2194"/>
        <v>0</v>
      </c>
      <c r="BW268" s="51">
        <f t="shared" si="2194"/>
        <v>0</v>
      </c>
      <c r="BX268" s="51">
        <f t="shared" si="2194"/>
        <v>0</v>
      </c>
      <c r="BY268" s="51">
        <f t="shared" ref="BY268:DQ268" si="2195">SUM(BY269:BY283)</f>
        <v>2</v>
      </c>
      <c r="BZ268" s="51">
        <f t="shared" si="2195"/>
        <v>51025.168833333322</v>
      </c>
      <c r="CA268" s="51">
        <f t="shared" si="2195"/>
        <v>36</v>
      </c>
      <c r="CB268" s="51">
        <f t="shared" si="2195"/>
        <v>693322.72729999991</v>
      </c>
      <c r="CC268" s="51">
        <f t="shared" si="2195"/>
        <v>5</v>
      </c>
      <c r="CD268" s="51">
        <f t="shared" si="2195"/>
        <v>190667.35706666665</v>
      </c>
      <c r="CE268" s="51">
        <f t="shared" si="2195"/>
        <v>7</v>
      </c>
      <c r="CF268" s="51">
        <f t="shared" si="2195"/>
        <v>119164.08898333335</v>
      </c>
      <c r="CG268" s="51">
        <f t="shared" si="2195"/>
        <v>40</v>
      </c>
      <c r="CH268" s="51">
        <f t="shared" si="2195"/>
        <v>659414.46013333334</v>
      </c>
      <c r="CI268" s="51">
        <f t="shared" si="2195"/>
        <v>145</v>
      </c>
      <c r="CJ268" s="51">
        <f t="shared" si="2195"/>
        <v>2600489.2236458329</v>
      </c>
      <c r="CK268" s="51">
        <f t="shared" si="2195"/>
        <v>537</v>
      </c>
      <c r="CL268" s="51">
        <f t="shared" si="2195"/>
        <v>11616964.366679</v>
      </c>
      <c r="CM268" s="51">
        <f t="shared" si="2195"/>
        <v>177</v>
      </c>
      <c r="CN268" s="51">
        <f t="shared" si="2195"/>
        <v>4906596.9751609992</v>
      </c>
      <c r="CO268" s="59">
        <f t="shared" si="2195"/>
        <v>88</v>
      </c>
      <c r="CP268" s="51">
        <f t="shared" si="2195"/>
        <v>1783035.0929999999</v>
      </c>
      <c r="CQ268" s="51">
        <f t="shared" si="2195"/>
        <v>175</v>
      </c>
      <c r="CR268" s="51">
        <f t="shared" si="2195"/>
        <v>4229275.2918919995</v>
      </c>
      <c r="CS268" s="51">
        <f t="shared" si="2195"/>
        <v>109</v>
      </c>
      <c r="CT268" s="51">
        <f t="shared" si="2195"/>
        <v>2657901.0171980001</v>
      </c>
      <c r="CU268" s="51">
        <f t="shared" si="2195"/>
        <v>129</v>
      </c>
      <c r="CV268" s="51">
        <f t="shared" si="2195"/>
        <v>3392937.1640205998</v>
      </c>
      <c r="CW268" s="51">
        <f t="shared" si="2195"/>
        <v>24</v>
      </c>
      <c r="CX268" s="51">
        <f t="shared" si="2195"/>
        <v>639293.40831999993</v>
      </c>
      <c r="CY268" s="51">
        <f t="shared" si="2195"/>
        <v>216</v>
      </c>
      <c r="CZ268" s="51">
        <f t="shared" si="2195"/>
        <v>5256639.0956379985</v>
      </c>
      <c r="DA268" s="51">
        <f t="shared" si="2195"/>
        <v>177</v>
      </c>
      <c r="DB268" s="51">
        <f t="shared" si="2195"/>
        <v>3319665.5607499992</v>
      </c>
      <c r="DC268" s="51">
        <f t="shared" si="2195"/>
        <v>116</v>
      </c>
      <c r="DD268" s="51">
        <f t="shared" si="2195"/>
        <v>2353099.0387800001</v>
      </c>
      <c r="DE268" s="51">
        <f t="shared" si="2195"/>
        <v>6</v>
      </c>
      <c r="DF268" s="51">
        <f t="shared" si="2195"/>
        <v>182927.11359999998</v>
      </c>
      <c r="DG268" s="51">
        <f t="shared" si="2195"/>
        <v>80</v>
      </c>
      <c r="DH268" s="51">
        <f t="shared" si="2195"/>
        <v>2320261.9311199998</v>
      </c>
      <c r="DI268" s="51">
        <f t="shared" si="2195"/>
        <v>29</v>
      </c>
      <c r="DJ268" s="51">
        <f t="shared" si="2195"/>
        <v>1021876.8752875001</v>
      </c>
      <c r="DK268" s="51">
        <f t="shared" si="2195"/>
        <v>74</v>
      </c>
      <c r="DL268" s="51">
        <f t="shared" si="2195"/>
        <v>2960782.3835683325</v>
      </c>
      <c r="DM268" s="51">
        <f t="shared" si="2195"/>
        <v>0</v>
      </c>
      <c r="DN268" s="51">
        <f t="shared" si="2195"/>
        <v>0</v>
      </c>
      <c r="DO268" s="51">
        <f t="shared" si="2195"/>
        <v>7968</v>
      </c>
      <c r="DP268" s="51">
        <f t="shared" si="2195"/>
        <v>246763034.25738758</v>
      </c>
      <c r="DQ268" s="51">
        <f t="shared" si="2195"/>
        <v>7914</v>
      </c>
      <c r="DR268" s="70">
        <f t="shared" ref="DR268" si="2196">SUM(DQ268/DO268)</f>
        <v>0.99322289156626509</v>
      </c>
    </row>
    <row r="269" spans="1:122" ht="30" customHeight="1" x14ac:dyDescent="0.25">
      <c r="A269" s="43"/>
      <c r="B269" s="44">
        <v>227</v>
      </c>
      <c r="C269" s="31" t="s">
        <v>394</v>
      </c>
      <c r="D269" s="32">
        <f>D246</f>
        <v>19063</v>
      </c>
      <c r="E269" s="33">
        <v>18530</v>
      </c>
      <c r="F269" s="45">
        <v>0.86</v>
      </c>
      <c r="G269" s="35">
        <v>1</v>
      </c>
      <c r="H269" s="35">
        <v>1</v>
      </c>
      <c r="I269" s="32">
        <v>1.4</v>
      </c>
      <c r="J269" s="32">
        <v>1.68</v>
      </c>
      <c r="K269" s="32">
        <v>2.23</v>
      </c>
      <c r="L269" s="32">
        <v>2.57</v>
      </c>
      <c r="M269" s="36">
        <f>131-3</f>
        <v>128</v>
      </c>
      <c r="N269" s="36">
        <f t="shared" ref="N269:P281" si="2197">(M269/12*5*$D269*$F269*$G269*$I269*N$11)+(M269/12*7*$E269*$F269*$H269*$I269*N$12)</f>
        <v>3068744.2837333335</v>
      </c>
      <c r="O269" s="36">
        <v>2</v>
      </c>
      <c r="P269" s="36">
        <f t="shared" si="2197"/>
        <v>47949.129433333335</v>
      </c>
      <c r="Q269" s="36">
        <v>0</v>
      </c>
      <c r="R269" s="36">
        <f t="shared" ref="R269:R271" si="2198">(Q269/12*5*$D269*$F269*$G269*$I269*R$11)+(Q269/12*7*$E269*$F269*$H269*$I269*R$12)</f>
        <v>0</v>
      </c>
      <c r="S269" s="36"/>
      <c r="T269" s="36">
        <f t="shared" ref="T269:T271" si="2199">(S269/12*5*$D269*$F269*$G269*$I269*T$11)+(S269/12*7*$E269*$F269*$H269*$I269*T$12)</f>
        <v>0</v>
      </c>
      <c r="U269" s="36">
        <v>0</v>
      </c>
      <c r="V269" s="36">
        <f t="shared" ref="V269:V271" si="2200">(U269/12*5*$D269*$F269*$G269*$I269*V$11)+(U269/12*7*$E269*$F269*$H269*$I269*V$12)</f>
        <v>0</v>
      </c>
      <c r="W269" s="36">
        <v>90</v>
      </c>
      <c r="X269" s="36">
        <f t="shared" ref="X269:X271" si="2201">(W269/12*5*$D269*$F269*$G269*$I269*X$11)+(W269/12*7*$E269*$F269*$H269*$I269*X$12)</f>
        <v>2157710.8245000001</v>
      </c>
      <c r="Y269" s="36">
        <v>0</v>
      </c>
      <c r="Z269" s="36">
        <f t="shared" ref="Z269:Z271" si="2202">(Y269/12*5*$D269*$F269*$G269*$I269*Z$11)+(Y269/12*7*$E269*$F269*$H269*$I269*Z$12)</f>
        <v>0</v>
      </c>
      <c r="AA269" s="36">
        <v>0</v>
      </c>
      <c r="AB269" s="36">
        <f t="shared" ref="AB269:AB271" si="2203">(AA269/12*5*$D269*$F269*$G269*$I269*AB$11)+(AA269/12*7*$E269*$F269*$H269*$I269*AB$12)</f>
        <v>0</v>
      </c>
      <c r="AC269" s="36">
        <v>0</v>
      </c>
      <c r="AD269" s="36">
        <f t="shared" ref="AD269:AD271" si="2204">(AC269/12*5*$D269*$F269*$G269*$I269*AD$11)+(AC269/12*7*$E269*$F269*$H269*$I269*AD$12)</f>
        <v>0</v>
      </c>
      <c r="AE269" s="36">
        <v>244</v>
      </c>
      <c r="AF269" s="36">
        <f t="shared" ref="AF269:AF271" si="2205">(AE269/12*5*$D269*$F269*$G269*$I269*AF$11)+(AE269/12*7*$E269*$F269*$H269*$I269*AF$12)</f>
        <v>5849793.7908666655</v>
      </c>
      <c r="AG269" s="36"/>
      <c r="AH269" s="36">
        <f t="shared" ref="AH269:AH271" si="2206">(AG269/12*5*$D269*$F269*$G269*$I269*AH$11)+(AG269/12*7*$E269*$F269*$H269*$I269*AH$12)</f>
        <v>0</v>
      </c>
      <c r="AI269" s="36">
        <v>2</v>
      </c>
      <c r="AJ269" s="36">
        <f t="shared" ref="AJ269:AJ271" si="2207">(AI269/12*5*$D269*$F269*$G269*$I269*AJ$11)+(AI269/12*7*$E269*$F269*$H269*$I269*AJ$12)</f>
        <v>40830.780433333333</v>
      </c>
      <c r="AK269" s="39">
        <v>0</v>
      </c>
      <c r="AL269" s="36">
        <f t="shared" ref="AL269:AL271" si="2208">(AK269/12*5*$D269*$F269*$G269*$I269*AL$11)+(AK269/12*7*$E269*$F269*$H269*$I269*AL$12)</f>
        <v>0</v>
      </c>
      <c r="AM269" s="40">
        <v>148</v>
      </c>
      <c r="AN269" s="36">
        <f t="shared" ref="AN269:AN281" si="2209">(AM269/12*5*$D269*$F269*$G269*$J269*AN$11)+(AM269/12*7*$E269*$F269*$H269*$J269*AN$12)</f>
        <v>4101657.6688640006</v>
      </c>
      <c r="AO269" s="36">
        <v>257</v>
      </c>
      <c r="AP269" s="36">
        <f t="shared" ref="AP269:AP281" si="2210">(AO269/12*5*$D269*$F269*$G269*$J269*AP$11)+(AO269/12*7*$E269*$F269*$H269*$J269*AP$12)</f>
        <v>6296106.3428199999</v>
      </c>
      <c r="AQ269" s="36">
        <v>70</v>
      </c>
      <c r="AR269" s="36">
        <f t="shared" ref="AR269:AR281" si="2211">(AQ269/12*5*$D269*$F269*$G269*$J269*AR$11)+(AQ269/12*7*$E269*$F269*$H269*$J269*AR$12)</f>
        <v>1939973.2217599996</v>
      </c>
      <c r="AS269" s="36">
        <v>0</v>
      </c>
      <c r="AT269" s="36">
        <f t="shared" ref="AT269:AT281" si="2212">(AS269/12*5*$D269*$F269*$G269*$J269*AT$11)+(AS269/12*7*$E269*$F269*$H269*$J269*AT$12)</f>
        <v>0</v>
      </c>
      <c r="AU269" s="36"/>
      <c r="AV269" s="36">
        <f t="shared" ref="AV269:AV271" si="2213">(AU269/12*5*$D269*$F269*$G269*$I269*AV$11)+(AU269/12*7*$E269*$F269*$H269*$I269*AV$12)</f>
        <v>0</v>
      </c>
      <c r="AW269" s="36"/>
      <c r="AX269" s="36">
        <f t="shared" ref="AX269:AX271" si="2214">(AW269/12*5*$D269*$F269*$G269*$I269*AX$11)+(AW269/12*7*$E269*$F269*$H269*$I269*AX$12)</f>
        <v>0</v>
      </c>
      <c r="AY269" s="36">
        <v>6</v>
      </c>
      <c r="AZ269" s="36">
        <f t="shared" ref="AZ269:AZ281" si="2215">(AY269/12*5*$D269*$F269*$G269*$J269*AZ$11)+(AY269/12*7*$E269*$F269*$H269*$J269*AZ$12)</f>
        <v>161745.26969999998</v>
      </c>
      <c r="BA269" s="36">
        <v>0</v>
      </c>
      <c r="BB269" s="36">
        <f t="shared" ref="BB269:BB271" si="2216">(BA269/12*5*$D269*$F269*$G269*$I269*BB$11)+(BA269/12*7*$E269*$F269*$H269*$I269*BB$12)</f>
        <v>0</v>
      </c>
      <c r="BC269" s="36">
        <v>0</v>
      </c>
      <c r="BD269" s="36">
        <f t="shared" ref="BD269:BD271" si="2217">(BC269/12*5*$D269*$F269*$G269*$I269*BD$11)+(BC269/12*7*$E269*$F269*$H269*$I269*BD$12)</f>
        <v>0</v>
      </c>
      <c r="BE269" s="36">
        <v>0</v>
      </c>
      <c r="BF269" s="36">
        <f t="shared" ref="BF269:BF271" si="2218">(BE269/12*5*$D269*$F269*$G269*$I269*BF$11)+(BE269/12*7*$E269*$F269*$H269*$I269*BF$12)</f>
        <v>0</v>
      </c>
      <c r="BG269" s="36">
        <v>0</v>
      </c>
      <c r="BH269" s="36">
        <f t="shared" ref="BH269:BH281" si="2219">(BG269/12*5*$D269*$F269*$G269*$J269*BH$11)+(BG269/12*7*$E269*$F269*$H269*$J269*BH$12)</f>
        <v>0</v>
      </c>
      <c r="BI269" s="36">
        <v>264</v>
      </c>
      <c r="BJ269" s="36">
        <f t="shared" ref="BJ269:BJ271" si="2220">(BI269/12*5*$D269*$F269*$G269*$I269*BJ$11)+(BI269/12*7*$E269*$F269*$H269*$I269*BJ$12)</f>
        <v>6372205.04844</v>
      </c>
      <c r="BK269" s="36">
        <v>42</v>
      </c>
      <c r="BL269" s="36">
        <f t="shared" ref="BL269:BL271" si="2221">(BK269/12*5*$D269*$F269*$G269*$I269*BL$11)+(BK269/12*7*$E269*$F269*$H269*$I269*BL$12)</f>
        <v>969986.61087999993</v>
      </c>
      <c r="BM269" s="46">
        <v>23</v>
      </c>
      <c r="BN269" s="36">
        <f t="shared" ref="BN269:BN281" si="2222">(BM269/12*5*$D269*$F269*$G269*$J269*BN$11)+(BM269/12*7*$E269*$F269*$H269*$J269*BN$12)</f>
        <v>567056.69929999998</v>
      </c>
      <c r="BO269" s="36">
        <v>138</v>
      </c>
      <c r="BP269" s="36">
        <f t="shared" ref="BP269:BP281" si="2223">(BO269/12*5*$D269*$F269*$G269*$J269*BP$11)+(BO269/12*7*$E269*$F269*$H269*$J269*BP$12)</f>
        <v>4224883.9793999996</v>
      </c>
      <c r="BQ269" s="36">
        <v>100</v>
      </c>
      <c r="BR269" s="36">
        <f t="shared" ref="BR269:BR271" si="2224">(BQ269/12*5*$D269*$F269*$G269*$I269*BR$11)+(BQ269/12*7*$E269*$F269*$H269*$I269*BR$12)</f>
        <v>2054553.2583333335</v>
      </c>
      <c r="BS269" s="36">
        <v>2</v>
      </c>
      <c r="BT269" s="36">
        <f t="shared" ref="BT269:BT271" si="2225">(BS269/12*5*$D269*$F269*$G269*$I269*BT$11)+(BS269/12*7*$E269*$F269*$H269*$I269*BT$12)</f>
        <v>34046.882566666667</v>
      </c>
      <c r="BU269" s="36">
        <v>0</v>
      </c>
      <c r="BV269" s="36">
        <f t="shared" ref="BV269:BV281" si="2226">(BU269/12*5*$D269*$F269*$G269*$J269*BV$11)+(BU269/12*7*$E269*$F269*$H269*$J269*BV$12)</f>
        <v>0</v>
      </c>
      <c r="BW269" s="36"/>
      <c r="BX269" s="36">
        <f t="shared" ref="BX269:BX281" si="2227">(BW269/12*5*$D269*$F269*$G269*$J269*BX$11)+(BW269/12*7*$E269*$F269*$H269*$J269*BX$12)</f>
        <v>0</v>
      </c>
      <c r="BY269" s="36">
        <v>2</v>
      </c>
      <c r="BZ269" s="36">
        <f t="shared" ref="BZ269:BZ271" si="2228">(BY269/12*5*$D269*$F269*$G269*$I269*BZ$11)+(BY269/12*7*$E269*$F269*$H269*$I269*BZ$12)</f>
        <v>51025.168833333322</v>
      </c>
      <c r="CA269" s="36">
        <v>10</v>
      </c>
      <c r="CB269" s="36">
        <f t="shared" ref="CB269:CB281" si="2229">(CA269/12*5*$D269*$F269*$G269*$J269*CB$11)+(CA269/12*7*$E269*$F269*$H269*$J269*CB$12)</f>
        <v>246546.391</v>
      </c>
      <c r="CC269" s="36">
        <v>0</v>
      </c>
      <c r="CD269" s="36">
        <f t="shared" ref="CD269:CD271" si="2230">(CC269/12*5*$D269*$F269*$G269*$I269*CD$11)+(CC269/12*7*$E269*$F269*$H269*$I269*CD$12)</f>
        <v>0</v>
      </c>
      <c r="CE269" s="36">
        <v>7</v>
      </c>
      <c r="CF269" s="36">
        <f t="shared" ref="CF269:CF271" si="2231">(CE269/12*5*$D269*$F269*$G269*$I269*CF$11)+(CE269/12*7*$E269*$F269*$H269*$I269*CF$12)</f>
        <v>119164.08898333335</v>
      </c>
      <c r="CG269" s="36">
        <v>28</v>
      </c>
      <c r="CH269" s="36">
        <f t="shared" ref="CH269:CH271" si="2232">(CG269/12*5*$D269*$F269*$G269*$I269*CH$11)+(CG269/12*7*$E269*$F269*$H269*$I269*CH$12)</f>
        <v>476656.3559333334</v>
      </c>
      <c r="CI269" s="36">
        <v>57</v>
      </c>
      <c r="CJ269" s="36">
        <f t="shared" ref="CJ269:CJ271" si="2233">(CI269/12*5*$D269*$F269*$G269*$I269*CJ$11)+(CI269/12*7*$E269*$F269*$H269*$I269*CJ$12)</f>
        <v>1280483.3851249998</v>
      </c>
      <c r="CK269" s="36">
        <v>144</v>
      </c>
      <c r="CL269" s="36">
        <f t="shared" ref="CL269:CN281" si="2234">(CK269/12*5*$D269*$F269*$G269*$J269*CL$11)+(CK269/12*7*$E269*$F269*$H269*$J269*CL$12)</f>
        <v>3956098.8559679994</v>
      </c>
      <c r="CM269" s="36">
        <v>71</v>
      </c>
      <c r="CN269" s="36">
        <f t="shared" si="2234"/>
        <v>2242326.4015739998</v>
      </c>
      <c r="CO269" s="41">
        <v>25</v>
      </c>
      <c r="CP269" s="36">
        <f t="shared" ref="CP269:CP271" si="2235">(CO269/12*5*$D269*$F269*$G269*$I269*CP$11)+(CO269/12*7*$E269*$F269*$H269*$I269*CP$12)</f>
        <v>637814.6104166666</v>
      </c>
      <c r="CQ269" s="36">
        <v>42</v>
      </c>
      <c r="CR269" s="36">
        <f t="shared" ref="CR269:CR271" si="2236">(CQ269/12*5*$D269*$F269*$G269*$J269*CR$11)+(CQ269/12*7*$E269*$F269*$H269*$J269*CR$12)</f>
        <v>1296488.1231119998</v>
      </c>
      <c r="CS269" s="36">
        <v>80</v>
      </c>
      <c r="CT269" s="36">
        <f t="shared" ref="CT269:CT271" si="2237">(CS269/12*5*$D269*$F269*$G269*$J269*CT$11)+(CS269/12*7*$E269*$F269*$H269*$J269*CT$12)</f>
        <v>2147164.5731199998</v>
      </c>
      <c r="CU269" s="36">
        <v>60</v>
      </c>
      <c r="CV269" s="36">
        <f t="shared" ref="CV269:CV271" si="2238">(CU269/12*5*$D269*$F269*$G269*$J269*CV$11)+(CU269/12*7*$E269*$F269*$H269*$J269*CV$12)</f>
        <v>1855568.6679599998</v>
      </c>
      <c r="CW269" s="36"/>
      <c r="CX269" s="36">
        <f t="shared" ref="CX269:CX271" si="2239">(CW269/12*5*$D269*$F269*$G269*$J269*CX$11)+(CW269/12*7*$E269*$F269*$H269*$J269*CX$12)</f>
        <v>0</v>
      </c>
      <c r="CY269" s="36">
        <v>73</v>
      </c>
      <c r="CZ269" s="36">
        <f t="shared" ref="CZ269:CZ271" si="2240">(CY269/12*5*$D269*$F269*$G269*$J269*CZ$11)+(CY269/12*7*$E269*$F269*$H269*$J269*CZ$12)</f>
        <v>2257608.5460179993</v>
      </c>
      <c r="DA269" s="36">
        <v>48</v>
      </c>
      <c r="DB269" s="36">
        <f t="shared" ref="DB269:DB271" si="2241">(DA269/12*5*$D269*$F269*$G269*$I269*DB$11)+(DA269/12*7*$E269*$F269*$H269*$I269*DB$12)</f>
        <v>1224604.0519999997</v>
      </c>
      <c r="DC269" s="36">
        <v>32</v>
      </c>
      <c r="DD269" s="36">
        <f t="shared" ref="DD269:DD271" si="2242">(DC269/12*5*$D269*$F269*$G269*$I269*DD$11)+(DC269/12*7*$E269*$F269*$H269*$I269*DD$12)</f>
        <v>840658.19637333322</v>
      </c>
      <c r="DE269" s="36">
        <v>4</v>
      </c>
      <c r="DF269" s="36">
        <f t="shared" ref="DF269:DF271" si="2243">(DE269/12*5*$D269*$F269*$G269*$J269*DF$11)+(DE269/12*7*$E269*$F269*$H269*$J269*DF$12)</f>
        <v>136932.0036</v>
      </c>
      <c r="DG269" s="36">
        <v>33</v>
      </c>
      <c r="DH269" s="36">
        <f t="shared" ref="DH269:DH271" si="2244">(DG269/12*5*$D269*$F269*$G269*$J269*DH$11)+(DG269/12*7*$E269*$F269*$H269*$J269*DH$12)</f>
        <v>1095605.52948</v>
      </c>
      <c r="DI269" s="36">
        <v>9</v>
      </c>
      <c r="DJ269" s="36">
        <f t="shared" ref="DJ269:DJ281" si="2245">(DI269/12*5*$D269*$F269*$G269*$K269*DJ$11)+(DI269/12*7*$E269*$F269*$H269*$K269*DJ$12)</f>
        <v>408962.10003750003</v>
      </c>
      <c r="DK269" s="36">
        <v>30</v>
      </c>
      <c r="DL269" s="36">
        <f t="shared" ref="DL269:DL281" si="2246">(DK269/12*5*$D269*$F269*$G269*$L269*DL$11)+(DK269/12*7*$E269*$F269*$G269*$L269*DL$12)</f>
        <v>1473480.6645999998</v>
      </c>
      <c r="DM269" s="36"/>
      <c r="DN269" s="36">
        <f t="shared" si="1541"/>
        <v>0</v>
      </c>
      <c r="DO269" s="36">
        <f t="shared" ref="DO269:DP283" si="2247">SUM(M269,O269,Q269,S269,U269,W269,Y269,AA269,AC269,AE269,AG269,AI269,AK269,AM269,AO269,AQ269,AS269,AU269,AW269,AY269,BA269,BC269,BE269,BG269,BI269,BK269,BM269,BO269,BQ269,BS269,BU269,BW269,BY269,CA269,CC269,CE269,CG269,CI269,CK269,CM269,CO269,CQ269,CS269,CU269,CW269,CY269,DA269,DC269,DE269,DG269,DI269,DK269,DM269)</f>
        <v>2271</v>
      </c>
      <c r="DP269" s="36">
        <f t="shared" si="2247"/>
        <v>59634431.50516516</v>
      </c>
      <c r="DQ269" s="47">
        <f t="shared" si="1597"/>
        <v>2271</v>
      </c>
      <c r="DR269" s="80">
        <f t="shared" si="1543"/>
        <v>1</v>
      </c>
    </row>
    <row r="270" spans="1:122" ht="30" customHeight="1" x14ac:dyDescent="0.25">
      <c r="A270" s="43"/>
      <c r="B270" s="44">
        <v>228</v>
      </c>
      <c r="C270" s="31" t="s">
        <v>395</v>
      </c>
      <c r="D270" s="32">
        <f>D269</f>
        <v>19063</v>
      </c>
      <c r="E270" s="33">
        <v>18530</v>
      </c>
      <c r="F270" s="45">
        <v>0.49</v>
      </c>
      <c r="G270" s="35">
        <v>1</v>
      </c>
      <c r="H270" s="35">
        <v>1</v>
      </c>
      <c r="I270" s="32">
        <v>1.4</v>
      </c>
      <c r="J270" s="32">
        <v>1.68</v>
      </c>
      <c r="K270" s="32">
        <v>2.23</v>
      </c>
      <c r="L270" s="32">
        <v>2.57</v>
      </c>
      <c r="M270" s="36">
        <v>105</v>
      </c>
      <c r="N270" s="36">
        <f t="shared" si="2197"/>
        <v>1434292.272875</v>
      </c>
      <c r="O270" s="36">
        <v>0</v>
      </c>
      <c r="P270" s="36">
        <f t="shared" si="2197"/>
        <v>0</v>
      </c>
      <c r="Q270" s="36">
        <v>0</v>
      </c>
      <c r="R270" s="36">
        <f t="shared" si="2198"/>
        <v>0</v>
      </c>
      <c r="S270" s="36"/>
      <c r="T270" s="36">
        <f t="shared" si="2199"/>
        <v>0</v>
      </c>
      <c r="U270" s="36">
        <v>0</v>
      </c>
      <c r="V270" s="36">
        <f t="shared" si="2200"/>
        <v>0</v>
      </c>
      <c r="W270" s="36">
        <v>28</v>
      </c>
      <c r="X270" s="36">
        <f t="shared" si="2201"/>
        <v>382477.93943333335</v>
      </c>
      <c r="Y270" s="36">
        <v>0</v>
      </c>
      <c r="Z270" s="36">
        <f t="shared" si="2202"/>
        <v>0</v>
      </c>
      <c r="AA270" s="36">
        <v>0</v>
      </c>
      <c r="AB270" s="36">
        <f t="shared" si="2203"/>
        <v>0</v>
      </c>
      <c r="AC270" s="36">
        <v>0</v>
      </c>
      <c r="AD270" s="36">
        <f t="shared" si="2204"/>
        <v>0</v>
      </c>
      <c r="AE270" s="36">
        <v>0</v>
      </c>
      <c r="AF270" s="36">
        <f t="shared" si="2205"/>
        <v>0</v>
      </c>
      <c r="AG270" s="36">
        <v>11</v>
      </c>
      <c r="AH270" s="36">
        <f t="shared" si="2206"/>
        <v>127952.27124166666</v>
      </c>
      <c r="AI270" s="36"/>
      <c r="AJ270" s="36">
        <f t="shared" si="2207"/>
        <v>0</v>
      </c>
      <c r="AK270" s="39">
        <v>0</v>
      </c>
      <c r="AL270" s="36">
        <f t="shared" si="2208"/>
        <v>0</v>
      </c>
      <c r="AM270" s="40">
        <v>317</v>
      </c>
      <c r="AN270" s="36">
        <f t="shared" si="2209"/>
        <v>5005582.0687039997</v>
      </c>
      <c r="AO270" s="36">
        <v>15</v>
      </c>
      <c r="AP270" s="36">
        <f t="shared" si="2210"/>
        <v>209376.44384999998</v>
      </c>
      <c r="AQ270" s="36">
        <v>15</v>
      </c>
      <c r="AR270" s="36">
        <f t="shared" si="2211"/>
        <v>236857.19568</v>
      </c>
      <c r="AS270" s="36">
        <v>0</v>
      </c>
      <c r="AT270" s="36">
        <f t="shared" si="2212"/>
        <v>0</v>
      </c>
      <c r="AU270" s="36"/>
      <c r="AV270" s="36">
        <f t="shared" si="2213"/>
        <v>0</v>
      </c>
      <c r="AW270" s="36"/>
      <c r="AX270" s="36">
        <f t="shared" si="2214"/>
        <v>0</v>
      </c>
      <c r="AY270" s="36">
        <v>2</v>
      </c>
      <c r="AZ270" s="36">
        <f t="shared" si="2215"/>
        <v>30719.062849999995</v>
      </c>
      <c r="BA270" s="36">
        <v>0</v>
      </c>
      <c r="BB270" s="36">
        <f t="shared" si="2216"/>
        <v>0</v>
      </c>
      <c r="BC270" s="36">
        <v>0</v>
      </c>
      <c r="BD270" s="36">
        <f t="shared" si="2217"/>
        <v>0</v>
      </c>
      <c r="BE270" s="36">
        <v>0</v>
      </c>
      <c r="BF270" s="36">
        <f t="shared" si="2218"/>
        <v>0</v>
      </c>
      <c r="BG270" s="36">
        <v>0</v>
      </c>
      <c r="BH270" s="36">
        <f t="shared" si="2219"/>
        <v>0</v>
      </c>
      <c r="BI270" s="36">
        <v>490</v>
      </c>
      <c r="BJ270" s="36">
        <f t="shared" si="2220"/>
        <v>6738752.7842250001</v>
      </c>
      <c r="BK270" s="36">
        <v>2</v>
      </c>
      <c r="BL270" s="36">
        <f t="shared" si="2221"/>
        <v>26317.466186666665</v>
      </c>
      <c r="BM270" s="46">
        <v>0</v>
      </c>
      <c r="BN270" s="36">
        <f t="shared" si="2222"/>
        <v>0</v>
      </c>
      <c r="BO270" s="36">
        <v>0</v>
      </c>
      <c r="BP270" s="36">
        <f t="shared" si="2223"/>
        <v>0</v>
      </c>
      <c r="BQ270" s="36"/>
      <c r="BR270" s="36">
        <f t="shared" si="2224"/>
        <v>0</v>
      </c>
      <c r="BS270" s="36">
        <v>15</v>
      </c>
      <c r="BT270" s="36">
        <f t="shared" si="2225"/>
        <v>145491.03887499997</v>
      </c>
      <c r="BU270" s="36">
        <v>0</v>
      </c>
      <c r="BV270" s="36">
        <f t="shared" si="2226"/>
        <v>0</v>
      </c>
      <c r="BW270" s="36"/>
      <c r="BX270" s="36">
        <f t="shared" si="2227"/>
        <v>0</v>
      </c>
      <c r="BY270" s="36">
        <v>0</v>
      </c>
      <c r="BZ270" s="36">
        <f t="shared" si="2228"/>
        <v>0</v>
      </c>
      <c r="CA270" s="36">
        <v>20</v>
      </c>
      <c r="CB270" s="36">
        <f t="shared" si="2229"/>
        <v>280948.21299999999</v>
      </c>
      <c r="CC270" s="36">
        <v>0</v>
      </c>
      <c r="CD270" s="36">
        <f t="shared" si="2230"/>
        <v>0</v>
      </c>
      <c r="CE270" s="36"/>
      <c r="CF270" s="36">
        <f t="shared" si="2231"/>
        <v>0</v>
      </c>
      <c r="CG270" s="36"/>
      <c r="CH270" s="36">
        <f t="shared" si="2232"/>
        <v>0</v>
      </c>
      <c r="CI270" s="36">
        <v>50</v>
      </c>
      <c r="CJ270" s="36">
        <f t="shared" si="2233"/>
        <v>639980.4760416667</v>
      </c>
      <c r="CK270" s="36">
        <v>241</v>
      </c>
      <c r="CL270" s="36">
        <f t="shared" si="2234"/>
        <v>3772413.7104429994</v>
      </c>
      <c r="CM270" s="36">
        <v>40</v>
      </c>
      <c r="CN270" s="36">
        <f t="shared" si="2234"/>
        <v>719777.22684000002</v>
      </c>
      <c r="CO270" s="41">
        <v>45</v>
      </c>
      <c r="CP270" s="36">
        <f t="shared" si="2235"/>
        <v>654130.79812499997</v>
      </c>
      <c r="CQ270" s="36">
        <v>78</v>
      </c>
      <c r="CR270" s="36">
        <f t="shared" si="2236"/>
        <v>1371865.3395719999</v>
      </c>
      <c r="CS270" s="36">
        <v>20</v>
      </c>
      <c r="CT270" s="36">
        <f t="shared" si="2237"/>
        <v>305846.11652000004</v>
      </c>
      <c r="CU270" s="36">
        <v>37</v>
      </c>
      <c r="CV270" s="36">
        <f t="shared" si="2238"/>
        <v>651966.27810300002</v>
      </c>
      <c r="CW270" s="36"/>
      <c r="CX270" s="36">
        <f t="shared" si="2239"/>
        <v>0</v>
      </c>
      <c r="CY270" s="36">
        <v>101</v>
      </c>
      <c r="CZ270" s="36">
        <f t="shared" si="2240"/>
        <v>1779691.7321190001</v>
      </c>
      <c r="DA270" s="36">
        <v>108</v>
      </c>
      <c r="DB270" s="36">
        <f t="shared" si="2241"/>
        <v>1569913.9154999997</v>
      </c>
      <c r="DC270" s="36">
        <v>60</v>
      </c>
      <c r="DD270" s="36">
        <f t="shared" si="2242"/>
        <v>898086.88130000001</v>
      </c>
      <c r="DE270" s="36"/>
      <c r="DF270" s="36">
        <f t="shared" si="2243"/>
        <v>0</v>
      </c>
      <c r="DG270" s="36">
        <v>33</v>
      </c>
      <c r="DH270" s="36">
        <f t="shared" si="2244"/>
        <v>624240.3598199999</v>
      </c>
      <c r="DI270" s="36">
        <v>10</v>
      </c>
      <c r="DJ270" s="36">
        <f t="shared" si="2245"/>
        <v>258903.65506250004</v>
      </c>
      <c r="DK270" s="36">
        <v>22</v>
      </c>
      <c r="DL270" s="36">
        <f t="shared" si="2246"/>
        <v>615663.62652666657</v>
      </c>
      <c r="DM270" s="36"/>
      <c r="DN270" s="36">
        <f t="shared" si="1541"/>
        <v>0</v>
      </c>
      <c r="DO270" s="36">
        <f t="shared" si="2247"/>
        <v>1865</v>
      </c>
      <c r="DP270" s="36">
        <f t="shared" si="2247"/>
        <v>28481246.872893501</v>
      </c>
      <c r="DQ270" s="47">
        <f t="shared" si="1597"/>
        <v>1865</v>
      </c>
      <c r="DR270" s="80">
        <f t="shared" ref="DR270:DR333" si="2248">SUM(DQ270/DO270)</f>
        <v>1</v>
      </c>
    </row>
    <row r="271" spans="1:122" ht="60" customHeight="1" x14ac:dyDescent="0.25">
      <c r="A271" s="43"/>
      <c r="B271" s="44">
        <v>229</v>
      </c>
      <c r="C271" s="31" t="s">
        <v>396</v>
      </c>
      <c r="D271" s="32">
        <f>D268</f>
        <v>19063</v>
      </c>
      <c r="E271" s="33">
        <v>18530</v>
      </c>
      <c r="F271" s="45">
        <v>0.64</v>
      </c>
      <c r="G271" s="35">
        <v>1</v>
      </c>
      <c r="H271" s="35">
        <v>1</v>
      </c>
      <c r="I271" s="32">
        <v>1.4</v>
      </c>
      <c r="J271" s="32">
        <v>1.68</v>
      </c>
      <c r="K271" s="32">
        <v>2.23</v>
      </c>
      <c r="L271" s="32">
        <v>2.57</v>
      </c>
      <c r="M271" s="36">
        <v>2</v>
      </c>
      <c r="N271" s="36">
        <f t="shared" si="2197"/>
        <v>35683.073066666664</v>
      </c>
      <c r="O271" s="36">
        <v>0</v>
      </c>
      <c r="P271" s="36">
        <f t="shared" si="2197"/>
        <v>0</v>
      </c>
      <c r="Q271" s="36">
        <v>0</v>
      </c>
      <c r="R271" s="36">
        <f t="shared" si="2198"/>
        <v>0</v>
      </c>
      <c r="S271" s="36"/>
      <c r="T271" s="36">
        <f t="shared" si="2199"/>
        <v>0</v>
      </c>
      <c r="U271" s="36">
        <v>0</v>
      </c>
      <c r="V271" s="36">
        <f t="shared" si="2200"/>
        <v>0</v>
      </c>
      <c r="W271" s="36">
        <v>0</v>
      </c>
      <c r="X271" s="36">
        <f t="shared" si="2201"/>
        <v>0</v>
      </c>
      <c r="Y271" s="36">
        <v>0</v>
      </c>
      <c r="Z271" s="36">
        <f t="shared" si="2202"/>
        <v>0</v>
      </c>
      <c r="AA271" s="36">
        <v>0</v>
      </c>
      <c r="AB271" s="36">
        <f t="shared" si="2203"/>
        <v>0</v>
      </c>
      <c r="AC271" s="36">
        <v>0</v>
      </c>
      <c r="AD271" s="36">
        <f t="shared" si="2204"/>
        <v>0</v>
      </c>
      <c r="AE271" s="36">
        <v>2</v>
      </c>
      <c r="AF271" s="36">
        <f t="shared" si="2205"/>
        <v>35683.073066666664</v>
      </c>
      <c r="AG271" s="36"/>
      <c r="AH271" s="36">
        <f t="shared" si="2206"/>
        <v>0</v>
      </c>
      <c r="AI271" s="36"/>
      <c r="AJ271" s="36">
        <f t="shared" si="2207"/>
        <v>0</v>
      </c>
      <c r="AK271" s="39">
        <v>0</v>
      </c>
      <c r="AL271" s="36">
        <f t="shared" si="2208"/>
        <v>0</v>
      </c>
      <c r="AM271" s="40">
        <v>0</v>
      </c>
      <c r="AN271" s="36">
        <f t="shared" si="2209"/>
        <v>0</v>
      </c>
      <c r="AO271" s="36">
        <v>0</v>
      </c>
      <c r="AP271" s="36">
        <f t="shared" si="2210"/>
        <v>0</v>
      </c>
      <c r="AQ271" s="36">
        <v>0</v>
      </c>
      <c r="AR271" s="36">
        <f t="shared" si="2211"/>
        <v>0</v>
      </c>
      <c r="AS271" s="36">
        <v>0</v>
      </c>
      <c r="AT271" s="36">
        <f t="shared" si="2212"/>
        <v>0</v>
      </c>
      <c r="AU271" s="36"/>
      <c r="AV271" s="36">
        <f t="shared" si="2213"/>
        <v>0</v>
      </c>
      <c r="AW271" s="36"/>
      <c r="AX271" s="36">
        <f t="shared" si="2214"/>
        <v>0</v>
      </c>
      <c r="AY271" s="36"/>
      <c r="AZ271" s="36">
        <f t="shared" si="2215"/>
        <v>0</v>
      </c>
      <c r="BA271" s="36">
        <v>0</v>
      </c>
      <c r="BB271" s="36">
        <f t="shared" si="2216"/>
        <v>0</v>
      </c>
      <c r="BC271" s="36">
        <v>0</v>
      </c>
      <c r="BD271" s="36">
        <f t="shared" si="2217"/>
        <v>0</v>
      </c>
      <c r="BE271" s="36">
        <v>0</v>
      </c>
      <c r="BF271" s="36">
        <f t="shared" si="2218"/>
        <v>0</v>
      </c>
      <c r="BG271" s="36">
        <v>0</v>
      </c>
      <c r="BH271" s="36">
        <f t="shared" si="2219"/>
        <v>0</v>
      </c>
      <c r="BI271" s="36">
        <v>2</v>
      </c>
      <c r="BJ271" s="36">
        <f t="shared" si="2220"/>
        <v>35925.04608</v>
      </c>
      <c r="BK271" s="36"/>
      <c r="BL271" s="36">
        <f t="shared" si="2221"/>
        <v>0</v>
      </c>
      <c r="BM271" s="46">
        <v>0</v>
      </c>
      <c r="BN271" s="36">
        <f t="shared" si="2222"/>
        <v>0</v>
      </c>
      <c r="BO271" s="36">
        <v>0</v>
      </c>
      <c r="BP271" s="36">
        <f t="shared" si="2223"/>
        <v>0</v>
      </c>
      <c r="BQ271" s="36">
        <v>0</v>
      </c>
      <c r="BR271" s="36">
        <f t="shared" si="2224"/>
        <v>0</v>
      </c>
      <c r="BS271" s="36"/>
      <c r="BT271" s="36">
        <f t="shared" si="2225"/>
        <v>0</v>
      </c>
      <c r="BU271" s="36">
        <v>0</v>
      </c>
      <c r="BV271" s="36">
        <f t="shared" si="2226"/>
        <v>0</v>
      </c>
      <c r="BW271" s="36"/>
      <c r="BX271" s="36">
        <f t="shared" si="2227"/>
        <v>0</v>
      </c>
      <c r="BY271" s="36">
        <v>0</v>
      </c>
      <c r="BZ271" s="36">
        <f t="shared" si="2228"/>
        <v>0</v>
      </c>
      <c r="CA271" s="36"/>
      <c r="CB271" s="36">
        <f t="shared" si="2229"/>
        <v>0</v>
      </c>
      <c r="CC271" s="36"/>
      <c r="CD271" s="36">
        <f t="shared" si="2230"/>
        <v>0</v>
      </c>
      <c r="CE271" s="36"/>
      <c r="CF271" s="36">
        <f t="shared" si="2231"/>
        <v>0</v>
      </c>
      <c r="CG271" s="36"/>
      <c r="CH271" s="36">
        <f t="shared" si="2232"/>
        <v>0</v>
      </c>
      <c r="CI271" s="36"/>
      <c r="CJ271" s="36">
        <f t="shared" si="2233"/>
        <v>0</v>
      </c>
      <c r="CK271" s="36"/>
      <c r="CL271" s="36">
        <f t="shared" si="2234"/>
        <v>0</v>
      </c>
      <c r="CM271" s="36">
        <v>3</v>
      </c>
      <c r="CN271" s="36">
        <f t="shared" si="2234"/>
        <v>70508.789568000007</v>
      </c>
      <c r="CO271" s="61"/>
      <c r="CP271" s="36">
        <f t="shared" si="2235"/>
        <v>0</v>
      </c>
      <c r="CQ271" s="36">
        <v>1</v>
      </c>
      <c r="CR271" s="36">
        <f t="shared" si="2236"/>
        <v>22972.104063999999</v>
      </c>
      <c r="CS271" s="36"/>
      <c r="CT271" s="36">
        <f t="shared" si="2237"/>
        <v>0</v>
      </c>
      <c r="CU271" s="36"/>
      <c r="CV271" s="36">
        <f t="shared" si="2238"/>
        <v>0</v>
      </c>
      <c r="CW271" s="36"/>
      <c r="CX271" s="36">
        <f t="shared" si="2239"/>
        <v>0</v>
      </c>
      <c r="CY271" s="36"/>
      <c r="CZ271" s="36">
        <f t="shared" si="2240"/>
        <v>0</v>
      </c>
      <c r="DA271" s="36"/>
      <c r="DB271" s="36">
        <f t="shared" si="2241"/>
        <v>0</v>
      </c>
      <c r="DC271" s="36"/>
      <c r="DD271" s="36">
        <f t="shared" si="2242"/>
        <v>0</v>
      </c>
      <c r="DE271" s="36"/>
      <c r="DF271" s="36">
        <f t="shared" si="2243"/>
        <v>0</v>
      </c>
      <c r="DG271" s="36"/>
      <c r="DH271" s="36">
        <f t="shared" si="2244"/>
        <v>0</v>
      </c>
      <c r="DI271" s="36"/>
      <c r="DJ271" s="36">
        <f t="shared" si="2245"/>
        <v>0</v>
      </c>
      <c r="DK271" s="36"/>
      <c r="DL271" s="36">
        <f t="shared" si="2246"/>
        <v>0</v>
      </c>
      <c r="DM271" s="36"/>
      <c r="DN271" s="36">
        <f t="shared" ref="DN271:DN334" si="2249">(DM271*$D271*$F271*$G271*$J271*DN$11)</f>
        <v>0</v>
      </c>
      <c r="DO271" s="36">
        <f t="shared" si="2247"/>
        <v>10</v>
      </c>
      <c r="DP271" s="36">
        <f t="shared" si="2247"/>
        <v>200772.08584533335</v>
      </c>
      <c r="DQ271" s="47">
        <f t="shared" si="1597"/>
        <v>10</v>
      </c>
      <c r="DR271" s="80">
        <f t="shared" si="2248"/>
        <v>1</v>
      </c>
    </row>
    <row r="272" spans="1:122" ht="15.75" customHeight="1" x14ac:dyDescent="0.25">
      <c r="A272" s="43">
        <v>1</v>
      </c>
      <c r="B272" s="44">
        <v>230</v>
      </c>
      <c r="C272" s="31" t="s">
        <v>397</v>
      </c>
      <c r="D272" s="32">
        <f t="shared" si="1544"/>
        <v>19063</v>
      </c>
      <c r="E272" s="33">
        <v>18530</v>
      </c>
      <c r="F272" s="45">
        <v>0.73</v>
      </c>
      <c r="G272" s="35">
        <v>1</v>
      </c>
      <c r="H272" s="35">
        <v>1</v>
      </c>
      <c r="I272" s="32">
        <v>1.4</v>
      </c>
      <c r="J272" s="32">
        <v>1.68</v>
      </c>
      <c r="K272" s="32">
        <v>2.23</v>
      </c>
      <c r="L272" s="32">
        <v>2.57</v>
      </c>
      <c r="M272" s="36">
        <f>80-2</f>
        <v>78</v>
      </c>
      <c r="N272" s="36">
        <f>(M272/12*5*$D272*$F272*$G272*$I272)+(M272/12*7*$E272*$F272*$H272*$I272)</f>
        <v>1494841.0749999997</v>
      </c>
      <c r="O272" s="36">
        <v>0</v>
      </c>
      <c r="P272" s="36">
        <f>(O272/12*5*$D272*$F272*$G272*$I272)+(O272/12*7*$E272*$F272*$H272*$I272)</f>
        <v>0</v>
      </c>
      <c r="Q272" s="36">
        <v>0</v>
      </c>
      <c r="R272" s="36">
        <f>(Q272/12*5*$D272*$F272*$G272*$I272)+(Q272/12*7*$E272*$F272*$H272*$I272)</f>
        <v>0</v>
      </c>
      <c r="S272" s="36"/>
      <c r="T272" s="36">
        <f>(S272/12*5*$D272*$F272*$G272*$I272)+(S272/12*7*$E272*$F272*$H272*$I272)</f>
        <v>0</v>
      </c>
      <c r="U272" s="36">
        <v>0</v>
      </c>
      <c r="V272" s="36">
        <f>(U272/12*5*$D272*$F272*$G272*$I272)+(U272/12*7*$E272*$F272*$H272*$I272)</f>
        <v>0</v>
      </c>
      <c r="W272" s="36">
        <v>4</v>
      </c>
      <c r="X272" s="36">
        <f>(W272/12*5*$D272*$F272*$G272*$I272)+(W272/12*7*$E272*$F272*$H272*$I272)</f>
        <v>76658.516666666648</v>
      </c>
      <c r="Y272" s="36">
        <v>0</v>
      </c>
      <c r="Z272" s="36">
        <f>(Y272/12*5*$D272*$F272*$G272*$I272)+(Y272/12*7*$E272*$F272*$H272*$I272)</f>
        <v>0</v>
      </c>
      <c r="AA272" s="36">
        <v>0</v>
      </c>
      <c r="AB272" s="36">
        <f>(AA272/12*5*$D272*$F272*$G272*$I272)+(AA272/12*7*$E272*$F272*$H272*$I272)</f>
        <v>0</v>
      </c>
      <c r="AC272" s="36">
        <v>0</v>
      </c>
      <c r="AD272" s="36">
        <f>(AC272/12*5*$D272*$F272*$G272*$I272)+(AC272/12*7*$E272*$F272*$H272*$I272)</f>
        <v>0</v>
      </c>
      <c r="AE272" s="36">
        <v>0</v>
      </c>
      <c r="AF272" s="36">
        <f>(AE272/12*5*$D272*$F272*$G272*$I272)+(AE272/12*7*$E272*$F272*$H272*$I272)</f>
        <v>0</v>
      </c>
      <c r="AG272" s="36">
        <v>14</v>
      </c>
      <c r="AH272" s="36">
        <f>(AG272/12*5*$D272*$F272*$G272*$I272)+(AG272/12*7*$E272*$F272*$H272*$I272)</f>
        <v>268304.80833333335</v>
      </c>
      <c r="AI272" s="36"/>
      <c r="AJ272" s="36">
        <f>(AI272/12*5*$D272*$F272*$G272*$I272)+(AI272/12*7*$E272*$F272*$H272*$I272)</f>
        <v>0</v>
      </c>
      <c r="AK272" s="39">
        <v>0</v>
      </c>
      <c r="AL272" s="36">
        <f>(AK272/12*5*$D272*$F272*$G272*$I272)+(AK272/12*7*$E272*$F272*$H272*$I272)</f>
        <v>0</v>
      </c>
      <c r="AM272" s="78">
        <v>19</v>
      </c>
      <c r="AN272" s="36">
        <f>(AM272/12*5*$D272*$F272*$G272*$J272)+(AM272/12*7*$E272*$F272*$H272*$J272)</f>
        <v>436953.54499999993</v>
      </c>
      <c r="AO272" s="36"/>
      <c r="AP272" s="36">
        <f>(AO272/12*5*$D272*$F272*$G272*$J272)+(AO272/12*7*$E272*$F272*$H272*$J272)</f>
        <v>0</v>
      </c>
      <c r="AQ272" s="36"/>
      <c r="AR272" s="36">
        <f>(AQ272/12*5*$D272*$F272*$G272*$J272)+(AQ272/12*7*$E272*$F272*$H272*$J272)</f>
        <v>0</v>
      </c>
      <c r="AS272" s="36">
        <v>0</v>
      </c>
      <c r="AT272" s="36">
        <f>(AS272/12*5*$D272*$F272*$G272*$J272)+(AS272/12*7*$E272*$F272*$H272*$J272)</f>
        <v>0</v>
      </c>
      <c r="AU272" s="36"/>
      <c r="AV272" s="36">
        <f>(AU272/12*5*$D272*$F272*$G272*$I272)+(AU272/12*7*$E272*$F272*$H272*$I272)</f>
        <v>0</v>
      </c>
      <c r="AW272" s="36"/>
      <c r="AX272" s="36">
        <f>(AW272/12*5*$D272*$F272*$G272*$I272)+(AW272/12*7*$E272*$F272*$H272*$I272)</f>
        <v>0</v>
      </c>
      <c r="AY272" s="36">
        <v>5</v>
      </c>
      <c r="AZ272" s="36">
        <f>(AY272/12*5*$D272*$F272*$G272*$J272)+(AY272/12*7*$E272*$F272*$H272*$J272)</f>
        <v>114987.77499999999</v>
      </c>
      <c r="BA272" s="36">
        <v>0</v>
      </c>
      <c r="BB272" s="36">
        <f>(BA272/12*5*$D272*$F272*$G272*$I272)+(BA272/12*7*$E272*$F272*$H272*$I272)</f>
        <v>0</v>
      </c>
      <c r="BC272" s="36">
        <v>0</v>
      </c>
      <c r="BD272" s="36">
        <f>(BC272/12*5*$D272*$F272*$G272*$I272)+(BC272/12*7*$E272*$F272*$H272*$I272)</f>
        <v>0</v>
      </c>
      <c r="BE272" s="36">
        <v>0</v>
      </c>
      <c r="BF272" s="36">
        <f>(BE272/12*5*$D272*$F272*$G272*$I272)+(BE272/12*7*$E272*$F272*$H272*$I272)</f>
        <v>0</v>
      </c>
      <c r="BG272" s="36">
        <v>0</v>
      </c>
      <c r="BH272" s="36">
        <f>(BG272/12*5*$D272*$F272*$G272*$J272)+(BG272/12*7*$E272*$F272*$H272*$J272)</f>
        <v>0</v>
      </c>
      <c r="BI272" s="36">
        <v>78</v>
      </c>
      <c r="BJ272" s="36">
        <f>(BI272/12*5*$D272*$F272*$G272*$I272)+(BI272/12*7*$E272*$F272*$H272*$I272)</f>
        <v>1494841.0749999997</v>
      </c>
      <c r="BK272" s="36"/>
      <c r="BL272" s="36">
        <f>(BK272/12*5*$D272*$F272*$G272*$I272)+(BK272/12*7*$E272*$F272*$H272*$I272)</f>
        <v>0</v>
      </c>
      <c r="BM272" s="46">
        <v>0</v>
      </c>
      <c r="BN272" s="36">
        <f>(BM272/12*5*$D272*$F272*$G272*$J272)+(BM272/12*7*$E272*$F272*$H272*$J272)</f>
        <v>0</v>
      </c>
      <c r="BO272" s="36">
        <v>0</v>
      </c>
      <c r="BP272" s="36">
        <f>(BO272/12*5*$D272*$F272*$G272*$J272)+(BO272/12*7*$E272*$F272*$H272*$J272)</f>
        <v>0</v>
      </c>
      <c r="BQ272" s="36">
        <v>0</v>
      </c>
      <c r="BR272" s="36">
        <f>(BQ272/12*5*$D272*$F272*$G272*$I272)+(BQ272/12*7*$E272*$F272*$H272*$I272)</f>
        <v>0</v>
      </c>
      <c r="BS272" s="36">
        <v>20</v>
      </c>
      <c r="BT272" s="36">
        <f>(BS272/12*5*$D272*$F272*$G272*$I272)+(BS272/12*7*$E272*$F272*$H272*$I272)</f>
        <v>383292.58333333337</v>
      </c>
      <c r="BU272" s="36">
        <v>0</v>
      </c>
      <c r="BV272" s="36">
        <f>(BU272/12*5*$D272*$F272*$G272*$J272)+(BU272/12*7*$E272*$F272*$H272*$J272)</f>
        <v>0</v>
      </c>
      <c r="BW272" s="36"/>
      <c r="BX272" s="36">
        <f>(BW272/12*5*$D272*$F272*$G272*$J272)+(BW272/12*7*$E272*$F272*$H272*$J272)</f>
        <v>0</v>
      </c>
      <c r="BY272" s="36">
        <v>0</v>
      </c>
      <c r="BZ272" s="36">
        <f>(BY272/12*5*$D272*$F272*$G272*$I272)+(BY272/12*7*$E272*$F272*$H272*$I272)</f>
        <v>0</v>
      </c>
      <c r="CA272" s="36">
        <v>2</v>
      </c>
      <c r="CB272" s="36">
        <f>(CA272/12*5*$D272*$F272*$G272*$J272)+(CA272/12*7*$E272*$F272*$H272*$J272)</f>
        <v>45995.109999999993</v>
      </c>
      <c r="CC272" s="36">
        <v>0</v>
      </c>
      <c r="CD272" s="36">
        <f>(CC272/12*5*$D272*$F272*$G272*$I272)+(CC272/12*7*$E272*$F272*$H272*$I272)</f>
        <v>0</v>
      </c>
      <c r="CE272" s="36"/>
      <c r="CF272" s="36">
        <f>(CE272/12*5*$D272*$F272*$G272*$I272)+(CE272/12*7*$E272*$F272*$H272*$I272)</f>
        <v>0</v>
      </c>
      <c r="CG272" s="36">
        <v>4</v>
      </c>
      <c r="CH272" s="36">
        <f>(CG272/12*5*$D272*$F272*$G272*$I272)+(CG272/12*7*$E272*$F272*$H272*$I272)</f>
        <v>76658.516666666648</v>
      </c>
      <c r="CI272" s="36">
        <v>9</v>
      </c>
      <c r="CJ272" s="36">
        <f>(CI272/12*5*$D272*$F272*$G272*$I272)+(CI272/12*7*$E272*$F272*$H272*$I272)</f>
        <v>172481.66249999998</v>
      </c>
      <c r="CK272" s="36">
        <v>45</v>
      </c>
      <c r="CL272" s="36">
        <f>(CK272/12*5*$D272*$F272*$G272*$J272)+(CK272/12*7*$E272*$F272*$H272*$J272)</f>
        <v>1034889.9749999999</v>
      </c>
      <c r="CM272" s="36">
        <v>16</v>
      </c>
      <c r="CN272" s="36">
        <f>(CM272/12*5*$D272*$F272*$G272*$J272)+(CM272/12*7*$E272*$F272*$H272*$J272)</f>
        <v>367960.87999999995</v>
      </c>
      <c r="CO272" s="41">
        <v>4</v>
      </c>
      <c r="CP272" s="36">
        <f>(CO272/12*5*$D272*$F272*$G272*$I272)+(CO272/12*7*$E272*$F272*$H272*$I272)</f>
        <v>76658.516666666648</v>
      </c>
      <c r="CQ272" s="36">
        <v>10</v>
      </c>
      <c r="CR272" s="36">
        <f>(CQ272/12*5*$D272*$F272*$G272*$J272)+(CQ272/12*7*$E272*$F272*$H272*$J272)</f>
        <v>229975.55</v>
      </c>
      <c r="CS272" s="36">
        <v>8</v>
      </c>
      <c r="CT272" s="36">
        <f>(CS272/12*5*$D272*$F272*$G272*$J272)+(CS272/12*7*$E272*$F272*$H272*$J272)</f>
        <v>183980.43999999997</v>
      </c>
      <c r="CU272" s="36">
        <v>8</v>
      </c>
      <c r="CV272" s="36">
        <f>(CU272/12*5*$D272*$F272*$G272*$J272)+(CU272/12*7*$E272*$F272*$H272*$J272)</f>
        <v>183980.43999999997</v>
      </c>
      <c r="CW272" s="36">
        <v>15</v>
      </c>
      <c r="CX272" s="36">
        <f>(CW272/12*5*$D272*$F272*$G272*$J272)+(CW272/12*7*$E272*$F272*$H272*$J272)</f>
        <v>344963.32499999995</v>
      </c>
      <c r="CY272" s="36">
        <v>5</v>
      </c>
      <c r="CZ272" s="36">
        <f>(CY272/12*5*$D272*$F272*$G272*$J272)+(CY272/12*7*$E272*$F272*$H272*$J272)</f>
        <v>114987.77499999999</v>
      </c>
      <c r="DA272" s="36">
        <v>7</v>
      </c>
      <c r="DB272" s="36">
        <f>(DA272/12*5*$D272*$F272*$G272*$I272)+(DA272/12*7*$E272*$F272*$H272*$I272)</f>
        <v>134152.40416666667</v>
      </c>
      <c r="DC272" s="36">
        <v>7</v>
      </c>
      <c r="DD272" s="36">
        <f>(DC272/12*5*$D272*$F272*$G272*$I272)+(DC272/12*7*$E272*$F272*$H272*$I272)</f>
        <v>134152.40416666667</v>
      </c>
      <c r="DE272" s="36">
        <v>2</v>
      </c>
      <c r="DF272" s="36">
        <f>(DE272/12*5*$D272*$F272*$G272*$J272)+(DE272/12*7*$E272*$F272*$H272*$J272)</f>
        <v>45995.109999999993</v>
      </c>
      <c r="DG272" s="36">
        <v>4</v>
      </c>
      <c r="DH272" s="36">
        <f>(DG272/12*5*$D272*$F272*$G272*$J272)+(DG272/12*7*$E272*$F272*$H272*$J272)</f>
        <v>91990.219999999987</v>
      </c>
      <c r="DI272" s="36"/>
      <c r="DJ272" s="36">
        <f>(DI272/12*5*$D272*$F272*$G272*$K272)+(DI272/12*7*$E272*$F272*$H272*$K272)</f>
        <v>0</v>
      </c>
      <c r="DK272" s="36">
        <v>7</v>
      </c>
      <c r="DL272" s="36">
        <f>(DK272/12*5*$D272*$F272*$G272*$L272)+(DK272/12*7*$E272*$F272*$H272*$L272)</f>
        <v>246265.48479166665</v>
      </c>
      <c r="DM272" s="36"/>
      <c r="DN272" s="36">
        <f>(DM272*$D272*$F272*$G272*$J272)</f>
        <v>0</v>
      </c>
      <c r="DO272" s="36">
        <f t="shared" si="2247"/>
        <v>371</v>
      </c>
      <c r="DP272" s="36">
        <f t="shared" si="2247"/>
        <v>7754967.1922916658</v>
      </c>
      <c r="DQ272" s="47">
        <f t="shared" si="1597"/>
        <v>371</v>
      </c>
      <c r="DR272" s="80">
        <f t="shared" si="2248"/>
        <v>1</v>
      </c>
    </row>
    <row r="273" spans="1:122" ht="45" customHeight="1" x14ac:dyDescent="0.25">
      <c r="A273" s="43"/>
      <c r="B273" s="44">
        <v>231</v>
      </c>
      <c r="C273" s="31" t="s">
        <v>398</v>
      </c>
      <c r="D273" s="32">
        <f t="shared" ref="D273:D336" si="2250">D272</f>
        <v>19063</v>
      </c>
      <c r="E273" s="33">
        <v>18530</v>
      </c>
      <c r="F273" s="45">
        <v>0.67</v>
      </c>
      <c r="G273" s="35">
        <v>1</v>
      </c>
      <c r="H273" s="35">
        <v>1</v>
      </c>
      <c r="I273" s="32">
        <v>1.4</v>
      </c>
      <c r="J273" s="32">
        <v>1.68</v>
      </c>
      <c r="K273" s="32">
        <v>2.23</v>
      </c>
      <c r="L273" s="32">
        <v>2.57</v>
      </c>
      <c r="M273" s="36">
        <f>74-2</f>
        <v>72</v>
      </c>
      <c r="N273" s="36">
        <f t="shared" si="2197"/>
        <v>1344805.8162000002</v>
      </c>
      <c r="O273" s="36">
        <v>0</v>
      </c>
      <c r="P273" s="36">
        <f t="shared" si="2197"/>
        <v>0</v>
      </c>
      <c r="Q273" s="36">
        <v>0</v>
      </c>
      <c r="R273" s="36">
        <f t="shared" ref="R273:R281" si="2251">(Q273/12*5*$D273*$F273*$G273*$I273*R$11)+(Q273/12*7*$E273*$F273*$H273*$I273*R$12)</f>
        <v>0</v>
      </c>
      <c r="S273" s="36"/>
      <c r="T273" s="36">
        <f t="shared" ref="T273:T281" si="2252">(S273/12*5*$D273*$F273*$G273*$I273*T$11)+(S273/12*7*$E273*$F273*$H273*$I273*T$12)</f>
        <v>0</v>
      </c>
      <c r="U273" s="36">
        <v>0</v>
      </c>
      <c r="V273" s="36">
        <f t="shared" ref="V273:V281" si="2253">(U273/12*5*$D273*$F273*$G273*$I273*V$11)+(U273/12*7*$E273*$F273*$H273*$I273*V$12)</f>
        <v>0</v>
      </c>
      <c r="W273" s="36">
        <v>3</v>
      </c>
      <c r="X273" s="36">
        <f t="shared" ref="X273:X281" si="2254">(W273/12*5*$D273*$F273*$G273*$I273*X$11)+(W273/12*7*$E273*$F273*$H273*$I273*X$12)</f>
        <v>56033.575675000007</v>
      </c>
      <c r="Y273" s="36">
        <v>0</v>
      </c>
      <c r="Z273" s="36">
        <f t="shared" ref="Z273:Z281" si="2255">(Y273/12*5*$D273*$F273*$G273*$I273*Z$11)+(Y273/12*7*$E273*$F273*$H273*$I273*Z$12)</f>
        <v>0</v>
      </c>
      <c r="AA273" s="36">
        <v>0</v>
      </c>
      <c r="AB273" s="36">
        <f t="shared" ref="AB273:AB281" si="2256">(AA273/12*5*$D273*$F273*$G273*$I273*AB$11)+(AA273/12*7*$E273*$F273*$H273*$I273*AB$12)</f>
        <v>0</v>
      </c>
      <c r="AC273" s="36">
        <v>18</v>
      </c>
      <c r="AD273" s="36">
        <f t="shared" ref="AD273:AD281" si="2257">(AC273/12*5*$D273*$F273*$G273*$I273*AD$11)+(AC273/12*7*$E273*$F273*$H273*$I273*AD$12)</f>
        <v>395762.71875</v>
      </c>
      <c r="AE273" s="36">
        <v>179</v>
      </c>
      <c r="AF273" s="36">
        <f t="shared" ref="AF273:AF281" si="2258">(AE273/12*5*$D273*$F273*$G273*$I273*AF$11)+(AE273/12*7*$E273*$F273*$H273*$I273*AF$12)</f>
        <v>3343336.6819416666</v>
      </c>
      <c r="AG273" s="36">
        <v>2</v>
      </c>
      <c r="AH273" s="36">
        <f t="shared" ref="AH273:AH281" si="2259">(AG273/12*5*$D273*$F273*$G273*$I273*AH$11)+(AG273/12*7*$E273*$F273*$H273*$I273*AH$12)</f>
        <v>31810.026616666666</v>
      </c>
      <c r="AI273" s="36"/>
      <c r="AJ273" s="36">
        <f t="shared" ref="AJ273:AJ281" si="2260">(AI273/12*5*$D273*$F273*$G273*$I273*AJ$11)+(AI273/12*7*$E273*$F273*$H273*$I273*AJ$12)</f>
        <v>0</v>
      </c>
      <c r="AK273" s="39">
        <v>0</v>
      </c>
      <c r="AL273" s="36">
        <f t="shared" ref="AL273:AL281" si="2261">(AK273/12*5*$D273*$F273*$G273*$I273*AL$11)+(AK273/12*7*$E273*$F273*$H273*$I273*AL$12)</f>
        <v>0</v>
      </c>
      <c r="AM273" s="40">
        <v>47</v>
      </c>
      <c r="AN273" s="36">
        <f t="shared" si="2209"/>
        <v>1014780.012512</v>
      </c>
      <c r="AO273" s="36">
        <v>4</v>
      </c>
      <c r="AP273" s="36">
        <f t="shared" si="2210"/>
        <v>76344.063879999987</v>
      </c>
      <c r="AQ273" s="36">
        <v>10</v>
      </c>
      <c r="AR273" s="36">
        <f t="shared" si="2211"/>
        <v>215910.64095999999</v>
      </c>
      <c r="AS273" s="36">
        <v>0</v>
      </c>
      <c r="AT273" s="36">
        <f t="shared" si="2212"/>
        <v>0</v>
      </c>
      <c r="AU273" s="36"/>
      <c r="AV273" s="36">
        <f t="shared" ref="AV273:AV281" si="2262">(AU273/12*5*$D273*$F273*$G273*$I273*AV$11)+(AU273/12*7*$E273*$F273*$H273*$I273*AV$12)</f>
        <v>0</v>
      </c>
      <c r="AW273" s="36"/>
      <c r="AX273" s="36">
        <f t="shared" ref="AX273:AX281" si="2263">(AW273/12*5*$D273*$F273*$G273*$I273*AX$11)+(AW273/12*7*$E273*$F273*$H273*$I273*AX$12)</f>
        <v>0</v>
      </c>
      <c r="AY273" s="36">
        <v>5</v>
      </c>
      <c r="AZ273" s="36">
        <f t="shared" si="2215"/>
        <v>105009.041375</v>
      </c>
      <c r="BA273" s="36">
        <v>0</v>
      </c>
      <c r="BB273" s="36">
        <f t="shared" ref="BB273:BB281" si="2264">(BA273/12*5*$D273*$F273*$G273*$I273*BB$11)+(BA273/12*7*$E273*$F273*$H273*$I273*BB$12)</f>
        <v>0</v>
      </c>
      <c r="BC273" s="36">
        <v>0</v>
      </c>
      <c r="BD273" s="36">
        <f t="shared" ref="BD273:BD281" si="2265">(BC273/12*5*$D273*$F273*$G273*$I273*BD$11)+(BC273/12*7*$E273*$F273*$H273*$I273*BD$12)</f>
        <v>0</v>
      </c>
      <c r="BE273" s="36">
        <v>0</v>
      </c>
      <c r="BF273" s="36">
        <f t="shared" ref="BF273:BF281" si="2266">(BE273/12*5*$D273*$F273*$G273*$I273*BF$11)+(BE273/12*7*$E273*$F273*$H273*$I273*BF$12)</f>
        <v>0</v>
      </c>
      <c r="BG273" s="36">
        <v>0</v>
      </c>
      <c r="BH273" s="36">
        <f t="shared" si="2219"/>
        <v>0</v>
      </c>
      <c r="BI273" s="36">
        <v>60</v>
      </c>
      <c r="BJ273" s="36">
        <f t="shared" ref="BJ273:BJ281" si="2267">(BI273/12*5*$D273*$F273*$G273*$I273*BJ$11)+(BI273/12*7*$E273*$F273*$H273*$I273*BJ$12)</f>
        <v>1128270.9784499998</v>
      </c>
      <c r="BK273" s="36">
        <v>2</v>
      </c>
      <c r="BL273" s="36">
        <f t="shared" ref="BL273:BL281" si="2268">(BK273/12*5*$D273*$F273*$G273*$I273*BL$11)+(BK273/12*7*$E273*$F273*$H273*$I273*BL$12)</f>
        <v>35985.10682666667</v>
      </c>
      <c r="BM273" s="46">
        <v>0</v>
      </c>
      <c r="BN273" s="36">
        <f t="shared" si="2222"/>
        <v>0</v>
      </c>
      <c r="BO273" s="36">
        <v>45</v>
      </c>
      <c r="BP273" s="36">
        <f t="shared" si="2223"/>
        <v>1073308.4932500001</v>
      </c>
      <c r="BQ273" s="36">
        <v>5</v>
      </c>
      <c r="BR273" s="36">
        <f t="shared" ref="BR273:BR281" si="2269">(BQ273/12*5*$D273*$F273*$G273*$I273*BR$11)+(BQ273/12*7*$E273*$F273*$H273*$I273*BR$12)</f>
        <v>80032.016458333339</v>
      </c>
      <c r="BS273" s="36">
        <v>6</v>
      </c>
      <c r="BT273" s="36">
        <f t="shared" ref="BT273:BT281" si="2270">(BS273/12*5*$D273*$F273*$G273*$I273*BT$11)+(BS273/12*7*$E273*$F273*$H273*$I273*BT$12)</f>
        <v>79574.690650000004</v>
      </c>
      <c r="BU273" s="36">
        <v>0</v>
      </c>
      <c r="BV273" s="36">
        <f t="shared" si="2226"/>
        <v>0</v>
      </c>
      <c r="BW273" s="36"/>
      <c r="BX273" s="36">
        <f t="shared" si="2227"/>
        <v>0</v>
      </c>
      <c r="BY273" s="36">
        <v>0</v>
      </c>
      <c r="BZ273" s="36">
        <f t="shared" ref="BZ273:BZ281" si="2271">(BY273/12*5*$D273*$F273*$G273*$I273*BZ$11)+(BY273/12*7*$E273*$F273*$H273*$I273*BZ$12)</f>
        <v>0</v>
      </c>
      <c r="CA273" s="36">
        <v>2</v>
      </c>
      <c r="CB273" s="36">
        <f t="shared" si="2229"/>
        <v>38415.367899999997</v>
      </c>
      <c r="CC273" s="36">
        <v>0</v>
      </c>
      <c r="CD273" s="36">
        <f t="shared" ref="CD273:CD281" si="2272">(CC273/12*5*$D273*$F273*$G273*$I273*CD$11)+(CC273/12*7*$E273*$F273*$H273*$I273*CD$12)</f>
        <v>0</v>
      </c>
      <c r="CE273" s="36"/>
      <c r="CF273" s="36">
        <f t="shared" ref="CF273:CF281" si="2273">(CE273/12*5*$D273*$F273*$G273*$I273*CF$11)+(CE273/12*7*$E273*$F273*$H273*$I273*CF$12)</f>
        <v>0</v>
      </c>
      <c r="CG273" s="36">
        <v>8</v>
      </c>
      <c r="CH273" s="36">
        <f t="shared" ref="CH273:CH281" si="2274">(CG273/12*5*$D273*$F273*$G273*$I273*CH$11)+(CG273/12*7*$E273*$F273*$H273*$I273*CH$12)</f>
        <v>106099.58753333332</v>
      </c>
      <c r="CI273" s="36">
        <v>29</v>
      </c>
      <c r="CJ273" s="36">
        <f t="shared" ref="CJ273:CJ281" si="2275">(CI273/12*5*$D273*$F273*$G273*$I273*CJ$11)+(CI273/12*7*$E273*$F273*$H273*$I273*CJ$12)</f>
        <v>507543.69997916662</v>
      </c>
      <c r="CK273" s="36">
        <v>74</v>
      </c>
      <c r="CL273" s="36">
        <f t="shared" si="2234"/>
        <v>1583845.1330660002</v>
      </c>
      <c r="CM273" s="36">
        <v>27</v>
      </c>
      <c r="CN273" s="36">
        <f t="shared" si="2234"/>
        <v>664325.00171099999</v>
      </c>
      <c r="CO273" s="41">
        <v>7</v>
      </c>
      <c r="CP273" s="36">
        <f t="shared" ref="CP273:CP281" si="2276">(CO273/12*5*$D273*$F273*$G273*$I273*CP$11)+(CO273/12*7*$E273*$F273*$H273*$I273*CP$12)</f>
        <v>139132.58245833335</v>
      </c>
      <c r="CQ273" s="36">
        <v>31</v>
      </c>
      <c r="CR273" s="36">
        <f t="shared" ref="CR273:CR281" si="2277">(CQ273/12*5*$D273*$F273*$G273*$J273*CR$11)+(CQ273/12*7*$E273*$F273*$H273*$J273*CR$12)</f>
        <v>745516.564702</v>
      </c>
      <c r="CS273" s="36">
        <v>1</v>
      </c>
      <c r="CT273" s="36">
        <f t="shared" ref="CT273:CT281" si="2278">(CS273/12*5*$D273*$F273*$G273*$J273*CT$11)+(CS273/12*7*$E273*$F273*$H273*$J273*CT$12)</f>
        <v>20909.887557999999</v>
      </c>
      <c r="CU273" s="36">
        <v>18</v>
      </c>
      <c r="CV273" s="36">
        <f t="shared" ref="CV273:CV281" si="2279">(CU273/12*5*$D273*$F273*$G273*$J273*CV$11)+(CU273/12*7*$E273*$F273*$H273*$J273*CV$12)</f>
        <v>433685.23518600001</v>
      </c>
      <c r="CW273" s="36">
        <v>7</v>
      </c>
      <c r="CX273" s="36">
        <f t="shared" ref="CX273:CX281" si="2280">(CW273/12*5*$D273*$F273*$G273*$J273*CX$11)+(CW273/12*7*$E273*$F273*$H273*$J273*CX$12)</f>
        <v>168342.45009400003</v>
      </c>
      <c r="CY273" s="36">
        <v>25</v>
      </c>
      <c r="CZ273" s="36">
        <f t="shared" ref="CZ273:CZ281" si="2281">(CY273/12*5*$D273*$F273*$G273*$J273*CZ$11)+(CY273/12*7*$E273*$F273*$H273*$J273*CZ$12)</f>
        <v>602340.60442500003</v>
      </c>
      <c r="DA273" s="36">
        <v>6</v>
      </c>
      <c r="DB273" s="36">
        <f t="shared" ref="DB273:DB281" si="2282">(DA273/12*5*$D273*$F273*$G273*$I273*DB$11)+(DA273/12*7*$E273*$F273*$H273*$I273*DB$12)</f>
        <v>119256.49924999999</v>
      </c>
      <c r="DC273" s="36">
        <v>8</v>
      </c>
      <c r="DD273" s="36">
        <f t="shared" ref="DD273:DD281" si="2283">(DC273/12*5*$D273*$F273*$G273*$I273*DD$11)+(DC273/12*7*$E273*$F273*$H273*$I273*DD$12)</f>
        <v>163732.84638666664</v>
      </c>
      <c r="DE273" s="36"/>
      <c r="DF273" s="36">
        <f t="shared" ref="DF273:DF281" si="2284">(DE273/12*5*$D273*$F273*$G273*$J273*DF$11)+(DE273/12*7*$E273*$F273*$H273*$J273*DF$12)</f>
        <v>0</v>
      </c>
      <c r="DG273" s="36"/>
      <c r="DH273" s="36">
        <f t="shared" ref="DH273:DH281" si="2285">(DG273/12*5*$D273*$F273*$G273*$J273*DH$11)+(DG273/12*7*$E273*$F273*$H273*$J273*DH$12)</f>
        <v>0</v>
      </c>
      <c r="DI273" s="36">
        <v>10</v>
      </c>
      <c r="DJ273" s="36">
        <f t="shared" si="2245"/>
        <v>354011.12018750003</v>
      </c>
      <c r="DK273" s="36">
        <v>13</v>
      </c>
      <c r="DL273" s="36">
        <f t="shared" si="2246"/>
        <v>497442.50343666656</v>
      </c>
      <c r="DM273" s="36"/>
      <c r="DN273" s="36">
        <f t="shared" si="2249"/>
        <v>0</v>
      </c>
      <c r="DO273" s="36">
        <f t="shared" si="2247"/>
        <v>724</v>
      </c>
      <c r="DP273" s="36">
        <f t="shared" si="2247"/>
        <v>15125562.947419001</v>
      </c>
      <c r="DQ273" s="47">
        <f t="shared" si="1597"/>
        <v>724</v>
      </c>
      <c r="DR273" s="80">
        <f t="shared" si="2248"/>
        <v>1</v>
      </c>
    </row>
    <row r="274" spans="1:122" ht="30.75" customHeight="1" x14ac:dyDescent="0.25">
      <c r="A274" s="43"/>
      <c r="B274" s="44">
        <v>232</v>
      </c>
      <c r="C274" s="31" t="s">
        <v>399</v>
      </c>
      <c r="D274" s="32">
        <f t="shared" si="2250"/>
        <v>19063</v>
      </c>
      <c r="E274" s="33">
        <v>18530</v>
      </c>
      <c r="F274" s="45">
        <v>1.2</v>
      </c>
      <c r="G274" s="35">
        <v>1</v>
      </c>
      <c r="H274" s="35">
        <v>1</v>
      </c>
      <c r="I274" s="32">
        <v>1.4</v>
      </c>
      <c r="J274" s="32">
        <v>1.68</v>
      </c>
      <c r="K274" s="32">
        <v>2.23</v>
      </c>
      <c r="L274" s="32">
        <v>2.57</v>
      </c>
      <c r="M274" s="36">
        <v>57</v>
      </c>
      <c r="N274" s="36">
        <f t="shared" si="2197"/>
        <v>1906814.2170000002</v>
      </c>
      <c r="O274" s="36">
        <v>0</v>
      </c>
      <c r="P274" s="36">
        <f t="shared" si="2197"/>
        <v>0</v>
      </c>
      <c r="Q274" s="36">
        <v>0</v>
      </c>
      <c r="R274" s="36">
        <f t="shared" si="2251"/>
        <v>0</v>
      </c>
      <c r="S274" s="36"/>
      <c r="T274" s="36">
        <f t="shared" si="2252"/>
        <v>0</v>
      </c>
      <c r="U274" s="36">
        <v>24</v>
      </c>
      <c r="V274" s="36">
        <f t="shared" si="2253"/>
        <v>808313.53679999989</v>
      </c>
      <c r="W274" s="36">
        <v>7</v>
      </c>
      <c r="X274" s="36">
        <f t="shared" si="2254"/>
        <v>234170.16700000002</v>
      </c>
      <c r="Y274" s="36">
        <v>0</v>
      </c>
      <c r="Z274" s="36">
        <f t="shared" si="2255"/>
        <v>0</v>
      </c>
      <c r="AA274" s="36">
        <v>0</v>
      </c>
      <c r="AB274" s="36">
        <f t="shared" si="2256"/>
        <v>0</v>
      </c>
      <c r="AC274" s="36">
        <v>0</v>
      </c>
      <c r="AD274" s="36">
        <f t="shared" si="2257"/>
        <v>0</v>
      </c>
      <c r="AE274" s="36">
        <v>0</v>
      </c>
      <c r="AF274" s="36">
        <f t="shared" si="2258"/>
        <v>0</v>
      </c>
      <c r="AG274" s="36">
        <v>5</v>
      </c>
      <c r="AH274" s="36">
        <f t="shared" si="2259"/>
        <v>142432.95500000002</v>
      </c>
      <c r="AI274" s="36"/>
      <c r="AJ274" s="36">
        <f t="shared" si="2260"/>
        <v>0</v>
      </c>
      <c r="AK274" s="39">
        <v>0</v>
      </c>
      <c r="AL274" s="36">
        <f t="shared" si="2261"/>
        <v>0</v>
      </c>
      <c r="AM274" s="40">
        <v>81</v>
      </c>
      <c r="AN274" s="36">
        <f t="shared" si="2209"/>
        <v>3132315.5673599998</v>
      </c>
      <c r="AO274" s="36">
        <v>0</v>
      </c>
      <c r="AP274" s="36">
        <f t="shared" si="2210"/>
        <v>0</v>
      </c>
      <c r="AQ274" s="36"/>
      <c r="AR274" s="36">
        <f t="shared" si="2211"/>
        <v>0</v>
      </c>
      <c r="AS274" s="36">
        <v>2</v>
      </c>
      <c r="AT274" s="36">
        <f t="shared" si="2212"/>
        <v>79806.526799999992</v>
      </c>
      <c r="AU274" s="36"/>
      <c r="AV274" s="36">
        <f t="shared" si="2262"/>
        <v>0</v>
      </c>
      <c r="AW274" s="36"/>
      <c r="AX274" s="36">
        <f t="shared" si="2263"/>
        <v>0</v>
      </c>
      <c r="AY274" s="36">
        <v>12</v>
      </c>
      <c r="AZ274" s="36">
        <f t="shared" si="2215"/>
        <v>451382.14799999993</v>
      </c>
      <c r="BA274" s="36">
        <v>0</v>
      </c>
      <c r="BB274" s="36">
        <f t="shared" si="2264"/>
        <v>0</v>
      </c>
      <c r="BC274" s="36">
        <v>0</v>
      </c>
      <c r="BD274" s="36">
        <f t="shared" si="2265"/>
        <v>0</v>
      </c>
      <c r="BE274" s="36">
        <v>0</v>
      </c>
      <c r="BF274" s="36">
        <f t="shared" si="2266"/>
        <v>0</v>
      </c>
      <c r="BG274" s="36">
        <v>0</v>
      </c>
      <c r="BH274" s="36">
        <f t="shared" si="2219"/>
        <v>0</v>
      </c>
      <c r="BI274" s="36">
        <v>110</v>
      </c>
      <c r="BJ274" s="36">
        <f t="shared" si="2267"/>
        <v>3704770.3769999994</v>
      </c>
      <c r="BK274" s="36"/>
      <c r="BL274" s="36">
        <f t="shared" si="2268"/>
        <v>0</v>
      </c>
      <c r="BM274" s="46">
        <v>0</v>
      </c>
      <c r="BN274" s="36">
        <f t="shared" si="2222"/>
        <v>0</v>
      </c>
      <c r="BO274" s="36">
        <v>0</v>
      </c>
      <c r="BP274" s="36">
        <f t="shared" si="2223"/>
        <v>0</v>
      </c>
      <c r="BQ274" s="36">
        <v>0</v>
      </c>
      <c r="BR274" s="36">
        <f t="shared" si="2269"/>
        <v>0</v>
      </c>
      <c r="BS274" s="36">
        <v>0</v>
      </c>
      <c r="BT274" s="36">
        <f t="shared" si="2270"/>
        <v>0</v>
      </c>
      <c r="BU274" s="36">
        <v>0</v>
      </c>
      <c r="BV274" s="36">
        <f t="shared" si="2226"/>
        <v>0</v>
      </c>
      <c r="BW274" s="36"/>
      <c r="BX274" s="36">
        <f t="shared" si="2227"/>
        <v>0</v>
      </c>
      <c r="BY274" s="36">
        <v>0</v>
      </c>
      <c r="BZ274" s="36">
        <f t="shared" si="2271"/>
        <v>0</v>
      </c>
      <c r="CA274" s="36"/>
      <c r="CB274" s="36">
        <f t="shared" si="2229"/>
        <v>0</v>
      </c>
      <c r="CC274" s="36"/>
      <c r="CD274" s="36">
        <f t="shared" si="2272"/>
        <v>0</v>
      </c>
      <c r="CE274" s="36"/>
      <c r="CF274" s="36">
        <f t="shared" si="2273"/>
        <v>0</v>
      </c>
      <c r="CG274" s="36"/>
      <c r="CH274" s="36">
        <f t="shared" si="2274"/>
        <v>0</v>
      </c>
      <c r="CI274" s="36"/>
      <c r="CJ274" s="36">
        <f t="shared" si="2275"/>
        <v>0</v>
      </c>
      <c r="CK274" s="36">
        <v>12</v>
      </c>
      <c r="CL274" s="36">
        <f t="shared" si="2234"/>
        <v>460011.49488000001</v>
      </c>
      <c r="CM274" s="36">
        <v>7</v>
      </c>
      <c r="CN274" s="36">
        <f t="shared" si="2234"/>
        <v>308475.95435999997</v>
      </c>
      <c r="CO274" s="41">
        <v>3</v>
      </c>
      <c r="CP274" s="36">
        <f t="shared" si="2276"/>
        <v>106796.86499999999</v>
      </c>
      <c r="CQ274" s="36">
        <v>5</v>
      </c>
      <c r="CR274" s="36">
        <f t="shared" si="2277"/>
        <v>215363.47559999998</v>
      </c>
      <c r="CS274" s="36"/>
      <c r="CT274" s="36">
        <f t="shared" si="2278"/>
        <v>0</v>
      </c>
      <c r="CU274" s="36">
        <v>4</v>
      </c>
      <c r="CV274" s="36">
        <f t="shared" si="2279"/>
        <v>172611.03887999995</v>
      </c>
      <c r="CW274" s="36">
        <v>1</v>
      </c>
      <c r="CX274" s="36">
        <f t="shared" si="2280"/>
        <v>43072.695119999989</v>
      </c>
      <c r="CY274" s="36">
        <v>8</v>
      </c>
      <c r="CZ274" s="36">
        <f t="shared" si="2281"/>
        <v>345222.0777599999</v>
      </c>
      <c r="DA274" s="36">
        <v>4</v>
      </c>
      <c r="DB274" s="36">
        <f t="shared" si="2282"/>
        <v>142395.81999999995</v>
      </c>
      <c r="DC274" s="36">
        <v>5</v>
      </c>
      <c r="DD274" s="36">
        <f t="shared" si="2283"/>
        <v>183283.03700000001</v>
      </c>
      <c r="DE274" s="36"/>
      <c r="DF274" s="36">
        <f t="shared" si="2284"/>
        <v>0</v>
      </c>
      <c r="DG274" s="36">
        <v>3</v>
      </c>
      <c r="DH274" s="36">
        <f t="shared" si="2285"/>
        <v>138977.44559999998</v>
      </c>
      <c r="DI274" s="36"/>
      <c r="DJ274" s="36">
        <f t="shared" si="2245"/>
        <v>0</v>
      </c>
      <c r="DK274" s="36"/>
      <c r="DL274" s="36">
        <f t="shared" si="2246"/>
        <v>0</v>
      </c>
      <c r="DM274" s="36"/>
      <c r="DN274" s="36">
        <f t="shared" si="2249"/>
        <v>0</v>
      </c>
      <c r="DO274" s="36">
        <f t="shared" si="2247"/>
        <v>350</v>
      </c>
      <c r="DP274" s="36">
        <f t="shared" si="2247"/>
        <v>12576215.39916</v>
      </c>
      <c r="DQ274" s="47">
        <f t="shared" si="1597"/>
        <v>350</v>
      </c>
      <c r="DR274" s="80">
        <f t="shared" si="2248"/>
        <v>1</v>
      </c>
    </row>
    <row r="275" spans="1:122" ht="30" customHeight="1" x14ac:dyDescent="0.25">
      <c r="A275" s="43"/>
      <c r="B275" s="44">
        <v>233</v>
      </c>
      <c r="C275" s="31" t="s">
        <v>400</v>
      </c>
      <c r="D275" s="32">
        <f t="shared" si="2250"/>
        <v>19063</v>
      </c>
      <c r="E275" s="33">
        <v>18530</v>
      </c>
      <c r="F275" s="45">
        <v>1.42</v>
      </c>
      <c r="G275" s="35">
        <v>1</v>
      </c>
      <c r="H275" s="35">
        <v>1</v>
      </c>
      <c r="I275" s="32">
        <v>1.4</v>
      </c>
      <c r="J275" s="32">
        <v>1.68</v>
      </c>
      <c r="K275" s="32">
        <v>2.23</v>
      </c>
      <c r="L275" s="32">
        <v>2.57</v>
      </c>
      <c r="M275" s="36">
        <v>16</v>
      </c>
      <c r="N275" s="36">
        <f t="shared" si="2197"/>
        <v>633374.54693333327</v>
      </c>
      <c r="O275" s="36">
        <v>1</v>
      </c>
      <c r="P275" s="36">
        <f t="shared" si="2197"/>
        <v>39585.90918333333</v>
      </c>
      <c r="Q275" s="36">
        <v>0</v>
      </c>
      <c r="R275" s="36">
        <f t="shared" si="2251"/>
        <v>0</v>
      </c>
      <c r="S275" s="36"/>
      <c r="T275" s="36">
        <f t="shared" si="2252"/>
        <v>0</v>
      </c>
      <c r="U275" s="36">
        <v>0</v>
      </c>
      <c r="V275" s="36">
        <f t="shared" si="2253"/>
        <v>0</v>
      </c>
      <c r="W275" s="36">
        <v>3</v>
      </c>
      <c r="X275" s="36">
        <f t="shared" si="2254"/>
        <v>118757.72754999998</v>
      </c>
      <c r="Y275" s="36">
        <v>0</v>
      </c>
      <c r="Z275" s="36">
        <f t="shared" si="2255"/>
        <v>0</v>
      </c>
      <c r="AA275" s="36">
        <v>0</v>
      </c>
      <c r="AB275" s="36">
        <f t="shared" si="2256"/>
        <v>0</v>
      </c>
      <c r="AC275" s="36">
        <v>0</v>
      </c>
      <c r="AD275" s="36">
        <f t="shared" si="2257"/>
        <v>0</v>
      </c>
      <c r="AE275" s="36">
        <v>0</v>
      </c>
      <c r="AF275" s="36">
        <f t="shared" si="2258"/>
        <v>0</v>
      </c>
      <c r="AG275" s="36"/>
      <c r="AH275" s="36">
        <f t="shared" si="2259"/>
        <v>0</v>
      </c>
      <c r="AI275" s="36"/>
      <c r="AJ275" s="36">
        <f t="shared" si="2260"/>
        <v>0</v>
      </c>
      <c r="AK275" s="39">
        <v>0</v>
      </c>
      <c r="AL275" s="36">
        <f t="shared" si="2261"/>
        <v>0</v>
      </c>
      <c r="AM275" s="40">
        <v>16</v>
      </c>
      <c r="AN275" s="36">
        <f t="shared" si="2209"/>
        <v>732162.65113599994</v>
      </c>
      <c r="AO275" s="36">
        <v>0</v>
      </c>
      <c r="AP275" s="36">
        <f t="shared" si="2210"/>
        <v>0</v>
      </c>
      <c r="AQ275" s="36"/>
      <c r="AR275" s="36">
        <f t="shared" si="2211"/>
        <v>0</v>
      </c>
      <c r="AS275" s="36"/>
      <c r="AT275" s="36">
        <f t="shared" si="2212"/>
        <v>0</v>
      </c>
      <c r="AU275" s="36"/>
      <c r="AV275" s="36">
        <f t="shared" si="2262"/>
        <v>0</v>
      </c>
      <c r="AW275" s="36"/>
      <c r="AX275" s="36">
        <f t="shared" si="2263"/>
        <v>0</v>
      </c>
      <c r="AY275" s="36"/>
      <c r="AZ275" s="36">
        <f t="shared" si="2215"/>
        <v>0</v>
      </c>
      <c r="BA275" s="36">
        <v>0</v>
      </c>
      <c r="BB275" s="36">
        <f t="shared" si="2264"/>
        <v>0</v>
      </c>
      <c r="BC275" s="36">
        <v>0</v>
      </c>
      <c r="BD275" s="36">
        <f t="shared" si="2265"/>
        <v>0</v>
      </c>
      <c r="BE275" s="36">
        <v>0</v>
      </c>
      <c r="BF275" s="36">
        <f t="shared" si="2266"/>
        <v>0</v>
      </c>
      <c r="BG275" s="36">
        <v>0</v>
      </c>
      <c r="BH275" s="36">
        <f t="shared" si="2219"/>
        <v>0</v>
      </c>
      <c r="BI275" s="36">
        <v>50</v>
      </c>
      <c r="BJ275" s="36">
        <f t="shared" si="2267"/>
        <v>1992717.3997499999</v>
      </c>
      <c r="BK275" s="36">
        <v>14</v>
      </c>
      <c r="BL275" s="36">
        <f t="shared" si="2268"/>
        <v>533868.59978666669</v>
      </c>
      <c r="BM275" s="46">
        <v>0</v>
      </c>
      <c r="BN275" s="36">
        <f t="shared" si="2222"/>
        <v>0</v>
      </c>
      <c r="BO275" s="36">
        <v>0</v>
      </c>
      <c r="BP275" s="36">
        <f t="shared" si="2223"/>
        <v>0</v>
      </c>
      <c r="BQ275" s="36">
        <v>0</v>
      </c>
      <c r="BR275" s="36">
        <f t="shared" si="2269"/>
        <v>0</v>
      </c>
      <c r="BS275" s="36">
        <v>0</v>
      </c>
      <c r="BT275" s="36">
        <f t="shared" si="2270"/>
        <v>0</v>
      </c>
      <c r="BU275" s="36">
        <v>0</v>
      </c>
      <c r="BV275" s="36">
        <f t="shared" si="2226"/>
        <v>0</v>
      </c>
      <c r="BW275" s="36"/>
      <c r="BX275" s="36">
        <f t="shared" si="2227"/>
        <v>0</v>
      </c>
      <c r="BY275" s="36">
        <v>0</v>
      </c>
      <c r="BZ275" s="36">
        <f t="shared" si="2271"/>
        <v>0</v>
      </c>
      <c r="CA275" s="36">
        <v>2</v>
      </c>
      <c r="CB275" s="36">
        <f t="shared" si="2229"/>
        <v>81417.645399999979</v>
      </c>
      <c r="CC275" s="36">
        <v>5</v>
      </c>
      <c r="CD275" s="36">
        <f t="shared" si="2272"/>
        <v>190667.35706666665</v>
      </c>
      <c r="CE275" s="36"/>
      <c r="CF275" s="36">
        <f t="shared" si="2273"/>
        <v>0</v>
      </c>
      <c r="CG275" s="36"/>
      <c r="CH275" s="36">
        <f t="shared" si="2274"/>
        <v>0</v>
      </c>
      <c r="CI275" s="36"/>
      <c r="CJ275" s="36">
        <f t="shared" si="2275"/>
        <v>0</v>
      </c>
      <c r="CK275" s="36"/>
      <c r="CL275" s="36">
        <f t="shared" si="2234"/>
        <v>0</v>
      </c>
      <c r="CM275" s="36"/>
      <c r="CN275" s="36">
        <f t="shared" si="2234"/>
        <v>0</v>
      </c>
      <c r="CO275" s="41">
        <v>4</v>
      </c>
      <c r="CP275" s="36">
        <f t="shared" si="2276"/>
        <v>168501.7203333333</v>
      </c>
      <c r="CQ275" s="36"/>
      <c r="CR275" s="36">
        <f t="shared" si="2277"/>
        <v>0</v>
      </c>
      <c r="CS275" s="36"/>
      <c r="CT275" s="36">
        <f t="shared" si="2278"/>
        <v>0</v>
      </c>
      <c r="CU275" s="36"/>
      <c r="CV275" s="36">
        <f t="shared" si="2279"/>
        <v>0</v>
      </c>
      <c r="CW275" s="36"/>
      <c r="CX275" s="36">
        <f t="shared" si="2280"/>
        <v>0</v>
      </c>
      <c r="CY275" s="36"/>
      <c r="CZ275" s="36">
        <f t="shared" si="2281"/>
        <v>0</v>
      </c>
      <c r="DA275" s="36"/>
      <c r="DB275" s="36">
        <f t="shared" si="2282"/>
        <v>0</v>
      </c>
      <c r="DC275" s="36"/>
      <c r="DD275" s="36">
        <f t="shared" si="2283"/>
        <v>0</v>
      </c>
      <c r="DE275" s="36"/>
      <c r="DF275" s="36">
        <f t="shared" si="2284"/>
        <v>0</v>
      </c>
      <c r="DG275" s="36">
        <v>3</v>
      </c>
      <c r="DH275" s="36">
        <f t="shared" si="2285"/>
        <v>164456.64395999999</v>
      </c>
      <c r="DI275" s="36"/>
      <c r="DJ275" s="36">
        <f t="shared" si="2245"/>
        <v>0</v>
      </c>
      <c r="DK275" s="36"/>
      <c r="DL275" s="36">
        <f t="shared" si="2246"/>
        <v>0</v>
      </c>
      <c r="DM275" s="36"/>
      <c r="DN275" s="36">
        <f t="shared" si="2249"/>
        <v>0</v>
      </c>
      <c r="DO275" s="36">
        <f t="shared" si="2247"/>
        <v>114</v>
      </c>
      <c r="DP275" s="36">
        <f t="shared" si="2247"/>
        <v>4655510.2010993324</v>
      </c>
      <c r="DQ275" s="47">
        <f t="shared" si="1597"/>
        <v>114</v>
      </c>
      <c r="DR275" s="80">
        <f t="shared" si="2248"/>
        <v>1</v>
      </c>
    </row>
    <row r="276" spans="1:122" ht="30" customHeight="1" x14ac:dyDescent="0.25">
      <c r="A276" s="43"/>
      <c r="B276" s="44">
        <v>234</v>
      </c>
      <c r="C276" s="31" t="s">
        <v>401</v>
      </c>
      <c r="D276" s="32">
        <f t="shared" si="2250"/>
        <v>19063</v>
      </c>
      <c r="E276" s="33">
        <v>18530</v>
      </c>
      <c r="F276" s="45">
        <v>2.31</v>
      </c>
      <c r="G276" s="35">
        <v>1</v>
      </c>
      <c r="H276" s="35">
        <v>1</v>
      </c>
      <c r="I276" s="32">
        <v>1.4</v>
      </c>
      <c r="J276" s="32">
        <v>1.68</v>
      </c>
      <c r="K276" s="32">
        <v>2.23</v>
      </c>
      <c r="L276" s="32">
        <v>2.57</v>
      </c>
      <c r="M276" s="36">
        <v>25</v>
      </c>
      <c r="N276" s="36">
        <f t="shared" si="2197"/>
        <v>1609919.8981250003</v>
      </c>
      <c r="O276" s="36">
        <v>0</v>
      </c>
      <c r="P276" s="36">
        <f t="shared" si="2197"/>
        <v>0</v>
      </c>
      <c r="Q276" s="36">
        <v>0</v>
      </c>
      <c r="R276" s="36">
        <f t="shared" si="2251"/>
        <v>0</v>
      </c>
      <c r="S276" s="36"/>
      <c r="T276" s="36">
        <f t="shared" si="2252"/>
        <v>0</v>
      </c>
      <c r="U276" s="36">
        <v>18</v>
      </c>
      <c r="V276" s="36">
        <f t="shared" si="2253"/>
        <v>1167002.668755</v>
      </c>
      <c r="W276" s="36">
        <v>2</v>
      </c>
      <c r="X276" s="36">
        <f t="shared" si="2254"/>
        <v>128793.59185</v>
      </c>
      <c r="Y276" s="36">
        <v>0</v>
      </c>
      <c r="Z276" s="36">
        <f t="shared" si="2255"/>
        <v>0</v>
      </c>
      <c r="AA276" s="36">
        <v>0</v>
      </c>
      <c r="AB276" s="36">
        <f t="shared" si="2256"/>
        <v>0</v>
      </c>
      <c r="AC276" s="36">
        <v>0</v>
      </c>
      <c r="AD276" s="36">
        <f t="shared" si="2257"/>
        <v>0</v>
      </c>
      <c r="AE276" s="36">
        <v>0</v>
      </c>
      <c r="AF276" s="36">
        <f t="shared" si="2258"/>
        <v>0</v>
      </c>
      <c r="AG276" s="36">
        <v>5</v>
      </c>
      <c r="AH276" s="36">
        <f t="shared" si="2259"/>
        <v>274183.43837500003</v>
      </c>
      <c r="AI276" s="36"/>
      <c r="AJ276" s="36">
        <f t="shared" si="2260"/>
        <v>0</v>
      </c>
      <c r="AK276" s="39">
        <v>0</v>
      </c>
      <c r="AL276" s="36">
        <f t="shared" si="2261"/>
        <v>0</v>
      </c>
      <c r="AM276" s="40">
        <v>25</v>
      </c>
      <c r="AN276" s="36">
        <f t="shared" si="2209"/>
        <v>1861020.8232000002</v>
      </c>
      <c r="AO276" s="36">
        <v>0</v>
      </c>
      <c r="AP276" s="36">
        <f t="shared" si="2210"/>
        <v>0</v>
      </c>
      <c r="AQ276" s="36">
        <v>0</v>
      </c>
      <c r="AR276" s="36">
        <f t="shared" si="2211"/>
        <v>0</v>
      </c>
      <c r="AS276" s="36">
        <v>0</v>
      </c>
      <c r="AT276" s="36">
        <f t="shared" si="2212"/>
        <v>0</v>
      </c>
      <c r="AU276" s="36"/>
      <c r="AV276" s="36">
        <f t="shared" si="2262"/>
        <v>0</v>
      </c>
      <c r="AW276" s="36"/>
      <c r="AX276" s="36">
        <f t="shared" si="2263"/>
        <v>0</v>
      </c>
      <c r="AY276" s="36"/>
      <c r="AZ276" s="36">
        <f t="shared" si="2215"/>
        <v>0</v>
      </c>
      <c r="BA276" s="36">
        <v>0</v>
      </c>
      <c r="BB276" s="36">
        <f t="shared" si="2264"/>
        <v>0</v>
      </c>
      <c r="BC276" s="36">
        <v>0</v>
      </c>
      <c r="BD276" s="36">
        <f t="shared" si="2265"/>
        <v>0</v>
      </c>
      <c r="BE276" s="36">
        <v>0</v>
      </c>
      <c r="BF276" s="36">
        <f t="shared" si="2266"/>
        <v>0</v>
      </c>
      <c r="BG276" s="36">
        <v>0</v>
      </c>
      <c r="BH276" s="36">
        <f t="shared" si="2219"/>
        <v>0</v>
      </c>
      <c r="BI276" s="36">
        <v>12</v>
      </c>
      <c r="BJ276" s="36">
        <f t="shared" si="2267"/>
        <v>778001.77916999999</v>
      </c>
      <c r="BK276" s="36">
        <v>0</v>
      </c>
      <c r="BL276" s="36">
        <f t="shared" si="2268"/>
        <v>0</v>
      </c>
      <c r="BM276" s="46">
        <v>0</v>
      </c>
      <c r="BN276" s="36">
        <f t="shared" si="2222"/>
        <v>0</v>
      </c>
      <c r="BO276" s="36">
        <v>0</v>
      </c>
      <c r="BP276" s="36">
        <f t="shared" si="2223"/>
        <v>0</v>
      </c>
      <c r="BQ276" s="36">
        <v>0</v>
      </c>
      <c r="BR276" s="36">
        <f t="shared" si="2269"/>
        <v>0</v>
      </c>
      <c r="BS276" s="36">
        <v>0</v>
      </c>
      <c r="BT276" s="36">
        <f t="shared" si="2270"/>
        <v>0</v>
      </c>
      <c r="BU276" s="36">
        <v>0</v>
      </c>
      <c r="BV276" s="36">
        <f t="shared" si="2226"/>
        <v>0</v>
      </c>
      <c r="BW276" s="36"/>
      <c r="BX276" s="36">
        <f t="shared" si="2227"/>
        <v>0</v>
      </c>
      <c r="BY276" s="36">
        <v>0</v>
      </c>
      <c r="BZ276" s="36">
        <f t="shared" si="2271"/>
        <v>0</v>
      </c>
      <c r="CA276" s="36"/>
      <c r="CB276" s="36">
        <f t="shared" si="2229"/>
        <v>0</v>
      </c>
      <c r="CC276" s="36">
        <v>0</v>
      </c>
      <c r="CD276" s="36">
        <f t="shared" si="2272"/>
        <v>0</v>
      </c>
      <c r="CE276" s="36"/>
      <c r="CF276" s="36">
        <f t="shared" si="2273"/>
        <v>0</v>
      </c>
      <c r="CG276" s="36"/>
      <c r="CH276" s="36">
        <f t="shared" si="2274"/>
        <v>0</v>
      </c>
      <c r="CI276" s="36"/>
      <c r="CJ276" s="36">
        <f t="shared" si="2275"/>
        <v>0</v>
      </c>
      <c r="CK276" s="36"/>
      <c r="CL276" s="36">
        <f t="shared" si="2234"/>
        <v>0</v>
      </c>
      <c r="CM276" s="36"/>
      <c r="CN276" s="36">
        <f t="shared" si="2234"/>
        <v>0</v>
      </c>
      <c r="CO276" s="41"/>
      <c r="CP276" s="36">
        <f t="shared" si="2276"/>
        <v>0</v>
      </c>
      <c r="CQ276" s="36"/>
      <c r="CR276" s="36">
        <f t="shared" si="2277"/>
        <v>0</v>
      </c>
      <c r="CS276" s="36"/>
      <c r="CT276" s="36">
        <f t="shared" si="2278"/>
        <v>0</v>
      </c>
      <c r="CU276" s="36"/>
      <c r="CV276" s="36">
        <f t="shared" si="2279"/>
        <v>0</v>
      </c>
      <c r="CW276" s="36">
        <v>1</v>
      </c>
      <c r="CX276" s="36">
        <f t="shared" si="2280"/>
        <v>82914.938105999987</v>
      </c>
      <c r="CY276" s="36"/>
      <c r="CZ276" s="36">
        <f t="shared" si="2281"/>
        <v>0</v>
      </c>
      <c r="DA276" s="36"/>
      <c r="DB276" s="36">
        <f t="shared" si="2282"/>
        <v>0</v>
      </c>
      <c r="DC276" s="36"/>
      <c r="DD276" s="36">
        <f t="shared" si="2283"/>
        <v>0</v>
      </c>
      <c r="DE276" s="36"/>
      <c r="DF276" s="36">
        <f t="shared" si="2284"/>
        <v>0</v>
      </c>
      <c r="DG276" s="36"/>
      <c r="DH276" s="36">
        <f t="shared" si="2285"/>
        <v>0</v>
      </c>
      <c r="DI276" s="36"/>
      <c r="DJ276" s="36">
        <f t="shared" si="2245"/>
        <v>0</v>
      </c>
      <c r="DK276" s="36"/>
      <c r="DL276" s="36">
        <f t="shared" si="2246"/>
        <v>0</v>
      </c>
      <c r="DM276" s="36"/>
      <c r="DN276" s="36">
        <f t="shared" si="2249"/>
        <v>0</v>
      </c>
      <c r="DO276" s="36">
        <f t="shared" si="2247"/>
        <v>88</v>
      </c>
      <c r="DP276" s="36">
        <f t="shared" si="2247"/>
        <v>5901837.137581001</v>
      </c>
      <c r="DQ276" s="47">
        <f t="shared" si="1597"/>
        <v>88</v>
      </c>
      <c r="DR276" s="80">
        <f t="shared" si="2248"/>
        <v>1</v>
      </c>
    </row>
    <row r="277" spans="1:122" ht="30" customHeight="1" x14ac:dyDescent="0.25">
      <c r="A277" s="43"/>
      <c r="B277" s="44">
        <v>235</v>
      </c>
      <c r="C277" s="31" t="s">
        <v>402</v>
      </c>
      <c r="D277" s="32">
        <f t="shared" si="2250"/>
        <v>19063</v>
      </c>
      <c r="E277" s="33">
        <v>18530</v>
      </c>
      <c r="F277" s="45">
        <v>3.12</v>
      </c>
      <c r="G277" s="35">
        <v>1</v>
      </c>
      <c r="H277" s="35">
        <v>1</v>
      </c>
      <c r="I277" s="32">
        <v>1.4</v>
      </c>
      <c r="J277" s="32">
        <v>1.68</v>
      </c>
      <c r="K277" s="32">
        <v>2.23</v>
      </c>
      <c r="L277" s="32">
        <v>2.57</v>
      </c>
      <c r="M277" s="36">
        <v>125</v>
      </c>
      <c r="N277" s="36">
        <f t="shared" si="2197"/>
        <v>10872186.325000001</v>
      </c>
      <c r="O277" s="36">
        <v>0</v>
      </c>
      <c r="P277" s="36">
        <f t="shared" si="2197"/>
        <v>0</v>
      </c>
      <c r="Q277" s="36"/>
      <c r="R277" s="36">
        <f t="shared" si="2251"/>
        <v>0</v>
      </c>
      <c r="S277" s="36"/>
      <c r="T277" s="36">
        <f t="shared" si="2252"/>
        <v>0</v>
      </c>
      <c r="U277" s="36">
        <v>6</v>
      </c>
      <c r="V277" s="36">
        <f t="shared" si="2253"/>
        <v>525403.79891999997</v>
      </c>
      <c r="W277" s="36">
        <v>3</v>
      </c>
      <c r="X277" s="36">
        <f t="shared" si="2254"/>
        <v>260932.47180000003</v>
      </c>
      <c r="Y277" s="36"/>
      <c r="Z277" s="36">
        <f t="shared" si="2255"/>
        <v>0</v>
      </c>
      <c r="AA277" s="36"/>
      <c r="AB277" s="36">
        <f t="shared" si="2256"/>
        <v>0</v>
      </c>
      <c r="AC277" s="36">
        <v>0</v>
      </c>
      <c r="AD277" s="36">
        <f t="shared" si="2257"/>
        <v>0</v>
      </c>
      <c r="AE277" s="36">
        <v>0</v>
      </c>
      <c r="AF277" s="36">
        <f t="shared" si="2258"/>
        <v>0</v>
      </c>
      <c r="AG277" s="36">
        <v>3</v>
      </c>
      <c r="AH277" s="36">
        <f t="shared" si="2259"/>
        <v>222195.40980000002</v>
      </c>
      <c r="AI277" s="36"/>
      <c r="AJ277" s="36">
        <f t="shared" si="2260"/>
        <v>0</v>
      </c>
      <c r="AK277" s="39">
        <v>0</v>
      </c>
      <c r="AL277" s="36">
        <f t="shared" si="2261"/>
        <v>0</v>
      </c>
      <c r="AM277" s="40">
        <v>51</v>
      </c>
      <c r="AN277" s="36">
        <f t="shared" si="2209"/>
        <v>5127716.5954560004</v>
      </c>
      <c r="AO277" s="36"/>
      <c r="AP277" s="36">
        <f t="shared" si="2210"/>
        <v>0</v>
      </c>
      <c r="AQ277" s="36"/>
      <c r="AR277" s="36">
        <f t="shared" si="2211"/>
        <v>0</v>
      </c>
      <c r="AS277" s="36">
        <v>2</v>
      </c>
      <c r="AT277" s="36">
        <f t="shared" si="2212"/>
        <v>207496.96967999998</v>
      </c>
      <c r="AU277" s="36"/>
      <c r="AV277" s="36">
        <f t="shared" si="2262"/>
        <v>0</v>
      </c>
      <c r="AW277" s="36"/>
      <c r="AX277" s="36">
        <f t="shared" si="2263"/>
        <v>0</v>
      </c>
      <c r="AY277" s="36"/>
      <c r="AZ277" s="36">
        <f t="shared" si="2215"/>
        <v>0</v>
      </c>
      <c r="BA277" s="36"/>
      <c r="BB277" s="36">
        <f t="shared" si="2264"/>
        <v>0</v>
      </c>
      <c r="BC277" s="36"/>
      <c r="BD277" s="36">
        <f t="shared" si="2265"/>
        <v>0</v>
      </c>
      <c r="BE277" s="36"/>
      <c r="BF277" s="36">
        <f t="shared" si="2266"/>
        <v>0</v>
      </c>
      <c r="BG277" s="36"/>
      <c r="BH277" s="36">
        <f t="shared" si="2219"/>
        <v>0</v>
      </c>
      <c r="BI277" s="36">
        <v>60</v>
      </c>
      <c r="BJ277" s="36">
        <f t="shared" si="2267"/>
        <v>5254037.9891999997</v>
      </c>
      <c r="BK277" s="36"/>
      <c r="BL277" s="36">
        <f t="shared" si="2268"/>
        <v>0</v>
      </c>
      <c r="BM277" s="46"/>
      <c r="BN277" s="36">
        <f t="shared" si="2222"/>
        <v>0</v>
      </c>
      <c r="BO277" s="36">
        <v>0</v>
      </c>
      <c r="BP277" s="36">
        <f t="shared" si="2223"/>
        <v>0</v>
      </c>
      <c r="BQ277" s="36"/>
      <c r="BR277" s="36">
        <f t="shared" si="2269"/>
        <v>0</v>
      </c>
      <c r="BS277" s="36"/>
      <c r="BT277" s="36">
        <f t="shared" si="2270"/>
        <v>0</v>
      </c>
      <c r="BU277" s="36"/>
      <c r="BV277" s="36">
        <f t="shared" si="2226"/>
        <v>0</v>
      </c>
      <c r="BW277" s="36"/>
      <c r="BX277" s="36">
        <f t="shared" si="2227"/>
        <v>0</v>
      </c>
      <c r="BY277" s="36"/>
      <c r="BZ277" s="36">
        <f t="shared" si="2271"/>
        <v>0</v>
      </c>
      <c r="CA277" s="36"/>
      <c r="CB277" s="36">
        <f t="shared" si="2229"/>
        <v>0</v>
      </c>
      <c r="CC277" s="36"/>
      <c r="CD277" s="36">
        <f t="shared" si="2272"/>
        <v>0</v>
      </c>
      <c r="CE277" s="36"/>
      <c r="CF277" s="36">
        <f t="shared" si="2273"/>
        <v>0</v>
      </c>
      <c r="CG277" s="36"/>
      <c r="CH277" s="36">
        <f t="shared" si="2274"/>
        <v>0</v>
      </c>
      <c r="CI277" s="36"/>
      <c r="CJ277" s="36">
        <f t="shared" si="2275"/>
        <v>0</v>
      </c>
      <c r="CK277" s="36"/>
      <c r="CL277" s="36">
        <f t="shared" si="2234"/>
        <v>0</v>
      </c>
      <c r="CM277" s="36"/>
      <c r="CN277" s="36">
        <f t="shared" si="2234"/>
        <v>0</v>
      </c>
      <c r="CO277" s="41"/>
      <c r="CP277" s="36">
        <f t="shared" si="2276"/>
        <v>0</v>
      </c>
      <c r="CQ277" s="36"/>
      <c r="CR277" s="36">
        <f t="shared" si="2277"/>
        <v>0</v>
      </c>
      <c r="CS277" s="36"/>
      <c r="CT277" s="36">
        <f t="shared" si="2278"/>
        <v>0</v>
      </c>
      <c r="CU277" s="36"/>
      <c r="CV277" s="36">
        <f t="shared" si="2279"/>
        <v>0</v>
      </c>
      <c r="CW277" s="36"/>
      <c r="CX277" s="36">
        <f t="shared" si="2280"/>
        <v>0</v>
      </c>
      <c r="CY277" s="36"/>
      <c r="CZ277" s="36">
        <f t="shared" si="2281"/>
        <v>0</v>
      </c>
      <c r="DA277" s="36"/>
      <c r="DB277" s="36">
        <f t="shared" si="2282"/>
        <v>0</v>
      </c>
      <c r="DC277" s="36"/>
      <c r="DD277" s="36">
        <f t="shared" si="2283"/>
        <v>0</v>
      </c>
      <c r="DE277" s="36"/>
      <c r="DF277" s="36">
        <f t="shared" si="2284"/>
        <v>0</v>
      </c>
      <c r="DG277" s="36"/>
      <c r="DH277" s="36">
        <f t="shared" si="2285"/>
        <v>0</v>
      </c>
      <c r="DI277" s="36"/>
      <c r="DJ277" s="36">
        <f t="shared" si="2245"/>
        <v>0</v>
      </c>
      <c r="DK277" s="36"/>
      <c r="DL277" s="36">
        <f t="shared" si="2246"/>
        <v>0</v>
      </c>
      <c r="DM277" s="36"/>
      <c r="DN277" s="36">
        <f t="shared" si="2249"/>
        <v>0</v>
      </c>
      <c r="DO277" s="36">
        <f t="shared" si="2247"/>
        <v>250</v>
      </c>
      <c r="DP277" s="36">
        <f t="shared" si="2247"/>
        <v>22469969.559856001</v>
      </c>
      <c r="DQ277" s="47">
        <f t="shared" si="1597"/>
        <v>250</v>
      </c>
      <c r="DR277" s="80">
        <f t="shared" si="2248"/>
        <v>1</v>
      </c>
    </row>
    <row r="278" spans="1:122" ht="30" customHeight="1" x14ac:dyDescent="0.25">
      <c r="A278" s="43"/>
      <c r="B278" s="44">
        <v>236</v>
      </c>
      <c r="C278" s="31" t="s">
        <v>403</v>
      </c>
      <c r="D278" s="32">
        <f t="shared" si="2250"/>
        <v>19063</v>
      </c>
      <c r="E278" s="33">
        <v>18530</v>
      </c>
      <c r="F278" s="45">
        <v>1.08</v>
      </c>
      <c r="G278" s="35">
        <v>1</v>
      </c>
      <c r="H278" s="35">
        <v>1</v>
      </c>
      <c r="I278" s="32">
        <v>1.4</v>
      </c>
      <c r="J278" s="32">
        <v>1.68</v>
      </c>
      <c r="K278" s="32">
        <v>2.23</v>
      </c>
      <c r="L278" s="32">
        <v>2.57</v>
      </c>
      <c r="M278" s="36">
        <v>31</v>
      </c>
      <c r="N278" s="36">
        <f t="shared" si="2197"/>
        <v>933335.37990000006</v>
      </c>
      <c r="O278" s="36">
        <v>2</v>
      </c>
      <c r="P278" s="36">
        <f t="shared" si="2197"/>
        <v>60215.185800000007</v>
      </c>
      <c r="Q278" s="36">
        <v>0</v>
      </c>
      <c r="R278" s="36">
        <f t="shared" si="2251"/>
        <v>0</v>
      </c>
      <c r="S278" s="36"/>
      <c r="T278" s="36">
        <f t="shared" si="2252"/>
        <v>0</v>
      </c>
      <c r="U278" s="36">
        <v>33</v>
      </c>
      <c r="V278" s="36">
        <f t="shared" si="2253"/>
        <v>1000288.00179</v>
      </c>
      <c r="W278" s="36">
        <v>6</v>
      </c>
      <c r="X278" s="36">
        <f t="shared" si="2254"/>
        <v>180645.55740000002</v>
      </c>
      <c r="Y278" s="36">
        <v>0</v>
      </c>
      <c r="Z278" s="36">
        <f t="shared" si="2255"/>
        <v>0</v>
      </c>
      <c r="AA278" s="36">
        <v>0</v>
      </c>
      <c r="AB278" s="36">
        <f t="shared" si="2256"/>
        <v>0</v>
      </c>
      <c r="AC278" s="36">
        <v>0</v>
      </c>
      <c r="AD278" s="36">
        <f t="shared" si="2257"/>
        <v>0</v>
      </c>
      <c r="AE278" s="36">
        <v>0</v>
      </c>
      <c r="AF278" s="36">
        <f t="shared" si="2258"/>
        <v>0</v>
      </c>
      <c r="AG278" s="36">
        <v>0</v>
      </c>
      <c r="AH278" s="36">
        <f t="shared" si="2259"/>
        <v>0</v>
      </c>
      <c r="AI278" s="36"/>
      <c r="AJ278" s="36">
        <f t="shared" si="2260"/>
        <v>0</v>
      </c>
      <c r="AK278" s="39">
        <v>0</v>
      </c>
      <c r="AL278" s="36">
        <f t="shared" si="2261"/>
        <v>0</v>
      </c>
      <c r="AM278" s="40">
        <v>81</v>
      </c>
      <c r="AN278" s="36">
        <f t="shared" si="2209"/>
        <v>2819084.0106239999</v>
      </c>
      <c r="AO278" s="36">
        <v>0</v>
      </c>
      <c r="AP278" s="36">
        <f t="shared" si="2210"/>
        <v>0</v>
      </c>
      <c r="AQ278" s="36">
        <v>0</v>
      </c>
      <c r="AR278" s="36">
        <f t="shared" si="2211"/>
        <v>0</v>
      </c>
      <c r="AS278" s="36">
        <v>10</v>
      </c>
      <c r="AT278" s="36">
        <f t="shared" si="2212"/>
        <v>359129.37060000008</v>
      </c>
      <c r="AU278" s="36"/>
      <c r="AV278" s="36">
        <f t="shared" si="2262"/>
        <v>0</v>
      </c>
      <c r="AW278" s="36"/>
      <c r="AX278" s="36">
        <f t="shared" si="2263"/>
        <v>0</v>
      </c>
      <c r="AY278" s="36"/>
      <c r="AZ278" s="36">
        <f t="shared" si="2215"/>
        <v>0</v>
      </c>
      <c r="BA278" s="36">
        <v>0</v>
      </c>
      <c r="BB278" s="36">
        <f t="shared" si="2264"/>
        <v>0</v>
      </c>
      <c r="BC278" s="36">
        <v>0</v>
      </c>
      <c r="BD278" s="36">
        <f t="shared" si="2265"/>
        <v>0</v>
      </c>
      <c r="BE278" s="36">
        <v>0</v>
      </c>
      <c r="BF278" s="36">
        <f t="shared" si="2266"/>
        <v>0</v>
      </c>
      <c r="BG278" s="36">
        <v>0</v>
      </c>
      <c r="BH278" s="36">
        <f t="shared" si="2219"/>
        <v>0</v>
      </c>
      <c r="BI278" s="36">
        <v>38</v>
      </c>
      <c r="BJ278" s="36">
        <f t="shared" si="2267"/>
        <v>1151846.78994</v>
      </c>
      <c r="BK278" s="36"/>
      <c r="BL278" s="36">
        <f t="shared" si="2268"/>
        <v>0</v>
      </c>
      <c r="BM278" s="46">
        <v>0</v>
      </c>
      <c r="BN278" s="36">
        <f t="shared" si="2222"/>
        <v>0</v>
      </c>
      <c r="BO278" s="36">
        <v>0</v>
      </c>
      <c r="BP278" s="36">
        <f t="shared" si="2223"/>
        <v>0</v>
      </c>
      <c r="BQ278" s="36">
        <v>0</v>
      </c>
      <c r="BR278" s="36">
        <f t="shared" si="2269"/>
        <v>0</v>
      </c>
      <c r="BS278" s="36">
        <v>0</v>
      </c>
      <c r="BT278" s="36">
        <f t="shared" si="2270"/>
        <v>0</v>
      </c>
      <c r="BU278" s="36">
        <v>0</v>
      </c>
      <c r="BV278" s="36">
        <f t="shared" si="2226"/>
        <v>0</v>
      </c>
      <c r="BW278" s="36"/>
      <c r="BX278" s="36">
        <f t="shared" si="2227"/>
        <v>0</v>
      </c>
      <c r="BY278" s="36">
        <v>0</v>
      </c>
      <c r="BZ278" s="36">
        <f t="shared" si="2271"/>
        <v>0</v>
      </c>
      <c r="CA278" s="36"/>
      <c r="CB278" s="36">
        <f t="shared" si="2229"/>
        <v>0</v>
      </c>
      <c r="CC278" s="36"/>
      <c r="CD278" s="36">
        <f t="shared" si="2272"/>
        <v>0</v>
      </c>
      <c r="CE278" s="36"/>
      <c r="CF278" s="36">
        <f t="shared" si="2273"/>
        <v>0</v>
      </c>
      <c r="CG278" s="36"/>
      <c r="CH278" s="36">
        <f t="shared" si="2274"/>
        <v>0</v>
      </c>
      <c r="CI278" s="36"/>
      <c r="CJ278" s="36">
        <f t="shared" si="2275"/>
        <v>0</v>
      </c>
      <c r="CK278" s="36">
        <v>5</v>
      </c>
      <c r="CL278" s="36">
        <f t="shared" si="2234"/>
        <v>172504.31058000005</v>
      </c>
      <c r="CM278" s="36">
        <v>1</v>
      </c>
      <c r="CN278" s="36">
        <f t="shared" si="2234"/>
        <v>39661.194131999997</v>
      </c>
      <c r="CO278" s="41"/>
      <c r="CP278" s="36">
        <f t="shared" si="2276"/>
        <v>0</v>
      </c>
      <c r="CQ278" s="36">
        <v>3</v>
      </c>
      <c r="CR278" s="36">
        <f t="shared" si="2277"/>
        <v>116296.276824</v>
      </c>
      <c r="CS278" s="36"/>
      <c r="CT278" s="36">
        <f t="shared" si="2278"/>
        <v>0</v>
      </c>
      <c r="CU278" s="36"/>
      <c r="CV278" s="36">
        <f t="shared" si="2279"/>
        <v>0</v>
      </c>
      <c r="CW278" s="36"/>
      <c r="CX278" s="36">
        <f t="shared" si="2280"/>
        <v>0</v>
      </c>
      <c r="CY278" s="36">
        <v>3</v>
      </c>
      <c r="CZ278" s="36">
        <f t="shared" si="2281"/>
        <v>116512.451244</v>
      </c>
      <c r="DA278" s="36">
        <v>3</v>
      </c>
      <c r="DB278" s="36">
        <f t="shared" si="2282"/>
        <v>96117.178500000009</v>
      </c>
      <c r="DC278" s="36">
        <v>3</v>
      </c>
      <c r="DD278" s="36">
        <f t="shared" si="2283"/>
        <v>98972.839980000019</v>
      </c>
      <c r="DE278" s="36"/>
      <c r="DF278" s="36">
        <f t="shared" si="2284"/>
        <v>0</v>
      </c>
      <c r="DG278" s="36"/>
      <c r="DH278" s="36">
        <f t="shared" si="2285"/>
        <v>0</v>
      </c>
      <c r="DI278" s="36"/>
      <c r="DJ278" s="36">
        <f t="shared" si="2245"/>
        <v>0</v>
      </c>
      <c r="DK278" s="36"/>
      <c r="DL278" s="36">
        <f t="shared" si="2246"/>
        <v>0</v>
      </c>
      <c r="DM278" s="36"/>
      <c r="DN278" s="36">
        <f t="shared" si="2249"/>
        <v>0</v>
      </c>
      <c r="DO278" s="36">
        <f t="shared" si="2247"/>
        <v>219</v>
      </c>
      <c r="DP278" s="36">
        <f t="shared" si="2247"/>
        <v>7144608.5473140012</v>
      </c>
      <c r="DQ278" s="47">
        <f t="shared" ref="DQ278:DQ283" si="2286">ROUND(DO278*H278,0)</f>
        <v>219</v>
      </c>
      <c r="DR278" s="80">
        <f t="shared" si="2248"/>
        <v>1</v>
      </c>
    </row>
    <row r="279" spans="1:122" ht="30" customHeight="1" x14ac:dyDescent="0.25">
      <c r="A279" s="43"/>
      <c r="B279" s="44">
        <v>237</v>
      </c>
      <c r="C279" s="31" t="s">
        <v>404</v>
      </c>
      <c r="D279" s="32">
        <f t="shared" si="2250"/>
        <v>19063</v>
      </c>
      <c r="E279" s="33">
        <v>18530</v>
      </c>
      <c r="F279" s="45">
        <v>1.1200000000000001</v>
      </c>
      <c r="G279" s="35">
        <v>1</v>
      </c>
      <c r="H279" s="35">
        <v>1</v>
      </c>
      <c r="I279" s="32">
        <v>1.4</v>
      </c>
      <c r="J279" s="32">
        <v>1.68</v>
      </c>
      <c r="K279" s="32">
        <v>2.23</v>
      </c>
      <c r="L279" s="32">
        <v>2.57</v>
      </c>
      <c r="M279" s="36">
        <v>77</v>
      </c>
      <c r="N279" s="36">
        <f t="shared" si="2197"/>
        <v>2404147.0478666667</v>
      </c>
      <c r="O279" s="36">
        <v>0</v>
      </c>
      <c r="P279" s="36">
        <f t="shared" si="2197"/>
        <v>0</v>
      </c>
      <c r="Q279" s="36">
        <v>0</v>
      </c>
      <c r="R279" s="36">
        <f t="shared" si="2251"/>
        <v>0</v>
      </c>
      <c r="S279" s="36"/>
      <c r="T279" s="36">
        <f t="shared" si="2252"/>
        <v>0</v>
      </c>
      <c r="U279" s="36">
        <v>21</v>
      </c>
      <c r="V279" s="36">
        <f t="shared" si="2253"/>
        <v>660122.72172000003</v>
      </c>
      <c r="W279" s="36">
        <v>6</v>
      </c>
      <c r="X279" s="36">
        <f t="shared" si="2254"/>
        <v>187336.1336</v>
      </c>
      <c r="Y279" s="36">
        <v>0</v>
      </c>
      <c r="Z279" s="36">
        <f t="shared" si="2255"/>
        <v>0</v>
      </c>
      <c r="AA279" s="36">
        <v>0</v>
      </c>
      <c r="AB279" s="36">
        <f t="shared" si="2256"/>
        <v>0</v>
      </c>
      <c r="AC279" s="36">
        <v>0</v>
      </c>
      <c r="AD279" s="36">
        <f t="shared" si="2257"/>
        <v>0</v>
      </c>
      <c r="AE279" s="36">
        <v>0</v>
      </c>
      <c r="AF279" s="36">
        <f t="shared" si="2258"/>
        <v>0</v>
      </c>
      <c r="AG279" s="36">
        <v>3</v>
      </c>
      <c r="AH279" s="36">
        <f t="shared" si="2259"/>
        <v>79762.454800000007</v>
      </c>
      <c r="AI279" s="36"/>
      <c r="AJ279" s="36">
        <f t="shared" si="2260"/>
        <v>0</v>
      </c>
      <c r="AK279" s="39">
        <v>0</v>
      </c>
      <c r="AL279" s="36">
        <f t="shared" si="2261"/>
        <v>0</v>
      </c>
      <c r="AM279" s="40">
        <v>165</v>
      </c>
      <c r="AN279" s="36">
        <f t="shared" si="2209"/>
        <v>5955266.6342400005</v>
      </c>
      <c r="AO279" s="36">
        <v>0</v>
      </c>
      <c r="AP279" s="36">
        <f t="shared" si="2210"/>
        <v>0</v>
      </c>
      <c r="AQ279" s="36">
        <v>2</v>
      </c>
      <c r="AR279" s="36">
        <f t="shared" si="2211"/>
        <v>72185.050111999997</v>
      </c>
      <c r="AS279" s="36"/>
      <c r="AT279" s="36">
        <f t="shared" si="2212"/>
        <v>0</v>
      </c>
      <c r="AU279" s="36"/>
      <c r="AV279" s="36">
        <f t="shared" si="2262"/>
        <v>0</v>
      </c>
      <c r="AW279" s="36"/>
      <c r="AX279" s="36">
        <f t="shared" si="2263"/>
        <v>0</v>
      </c>
      <c r="AY279" s="36"/>
      <c r="AZ279" s="36">
        <f t="shared" si="2215"/>
        <v>0</v>
      </c>
      <c r="BA279" s="36">
        <v>0</v>
      </c>
      <c r="BB279" s="36">
        <f t="shared" si="2264"/>
        <v>0</v>
      </c>
      <c r="BC279" s="36">
        <v>0</v>
      </c>
      <c r="BD279" s="36">
        <f t="shared" si="2265"/>
        <v>0</v>
      </c>
      <c r="BE279" s="36">
        <v>0</v>
      </c>
      <c r="BF279" s="36">
        <f t="shared" si="2266"/>
        <v>0</v>
      </c>
      <c r="BG279" s="36">
        <v>0</v>
      </c>
      <c r="BH279" s="36">
        <f t="shared" si="2219"/>
        <v>0</v>
      </c>
      <c r="BI279" s="36">
        <v>140</v>
      </c>
      <c r="BJ279" s="36">
        <f t="shared" si="2267"/>
        <v>4400818.1447999999</v>
      </c>
      <c r="BK279" s="36">
        <v>2</v>
      </c>
      <c r="BL279" s="36">
        <f t="shared" si="2268"/>
        <v>60154.208426666664</v>
      </c>
      <c r="BM279" s="46">
        <v>0</v>
      </c>
      <c r="BN279" s="36">
        <f t="shared" si="2222"/>
        <v>0</v>
      </c>
      <c r="BO279" s="36">
        <v>0</v>
      </c>
      <c r="BP279" s="36">
        <f t="shared" si="2223"/>
        <v>0</v>
      </c>
      <c r="BQ279" s="36">
        <v>0</v>
      </c>
      <c r="BR279" s="36">
        <f t="shared" si="2269"/>
        <v>0</v>
      </c>
      <c r="BS279" s="36">
        <v>0</v>
      </c>
      <c r="BT279" s="36">
        <f t="shared" si="2270"/>
        <v>0</v>
      </c>
      <c r="BU279" s="36">
        <v>0</v>
      </c>
      <c r="BV279" s="36">
        <f t="shared" si="2226"/>
        <v>0</v>
      </c>
      <c r="BW279" s="36"/>
      <c r="BX279" s="36">
        <f t="shared" si="2227"/>
        <v>0</v>
      </c>
      <c r="BY279" s="36">
        <v>0</v>
      </c>
      <c r="BZ279" s="36">
        <f t="shared" si="2271"/>
        <v>0</v>
      </c>
      <c r="CA279" s="36"/>
      <c r="CB279" s="36">
        <f t="shared" si="2229"/>
        <v>0</v>
      </c>
      <c r="CC279" s="36"/>
      <c r="CD279" s="36">
        <f t="shared" si="2272"/>
        <v>0</v>
      </c>
      <c r="CE279" s="36"/>
      <c r="CF279" s="36">
        <f t="shared" si="2273"/>
        <v>0</v>
      </c>
      <c r="CG279" s="36"/>
      <c r="CH279" s="36">
        <f t="shared" si="2274"/>
        <v>0</v>
      </c>
      <c r="CI279" s="36"/>
      <c r="CJ279" s="36">
        <f t="shared" si="2275"/>
        <v>0</v>
      </c>
      <c r="CK279" s="36">
        <v>11</v>
      </c>
      <c r="CL279" s="36">
        <f t="shared" si="2234"/>
        <v>393565.39006400004</v>
      </c>
      <c r="CM279" s="36">
        <v>12</v>
      </c>
      <c r="CN279" s="36">
        <f t="shared" si="2234"/>
        <v>493561.52697600005</v>
      </c>
      <c r="CO279" s="41"/>
      <c r="CP279" s="36">
        <f t="shared" si="2276"/>
        <v>0</v>
      </c>
      <c r="CQ279" s="36">
        <v>4</v>
      </c>
      <c r="CR279" s="36">
        <f t="shared" si="2277"/>
        <v>160804.72844800001</v>
      </c>
      <c r="CS279" s="36"/>
      <c r="CT279" s="36">
        <f t="shared" si="2278"/>
        <v>0</v>
      </c>
      <c r="CU279" s="36">
        <v>1</v>
      </c>
      <c r="CV279" s="36">
        <f t="shared" si="2279"/>
        <v>40275.909071999995</v>
      </c>
      <c r="CW279" s="36"/>
      <c r="CX279" s="36">
        <f t="shared" si="2280"/>
        <v>0</v>
      </c>
      <c r="CY279" s="36">
        <v>1</v>
      </c>
      <c r="CZ279" s="36">
        <f t="shared" si="2281"/>
        <v>40275.909071999995</v>
      </c>
      <c r="DA279" s="36">
        <v>1</v>
      </c>
      <c r="DB279" s="36">
        <f t="shared" si="2282"/>
        <v>33225.691333333329</v>
      </c>
      <c r="DC279" s="36">
        <v>1</v>
      </c>
      <c r="DD279" s="36">
        <f t="shared" si="2283"/>
        <v>34212.83357333333</v>
      </c>
      <c r="DE279" s="36"/>
      <c r="DF279" s="36">
        <f t="shared" si="2284"/>
        <v>0</v>
      </c>
      <c r="DG279" s="36">
        <v>3</v>
      </c>
      <c r="DH279" s="36">
        <f t="shared" si="2285"/>
        <v>129712.28256000001</v>
      </c>
      <c r="DI279" s="36"/>
      <c r="DJ279" s="36">
        <f t="shared" si="2245"/>
        <v>0</v>
      </c>
      <c r="DK279" s="36">
        <v>2</v>
      </c>
      <c r="DL279" s="36">
        <f t="shared" si="2246"/>
        <v>127930.10421333332</v>
      </c>
      <c r="DM279" s="36"/>
      <c r="DN279" s="36">
        <f t="shared" si="2249"/>
        <v>0</v>
      </c>
      <c r="DO279" s="36">
        <f t="shared" si="2247"/>
        <v>452</v>
      </c>
      <c r="DP279" s="36">
        <f t="shared" si="2247"/>
        <v>15273356.770877335</v>
      </c>
      <c r="DQ279" s="47">
        <f t="shared" si="2286"/>
        <v>452</v>
      </c>
      <c r="DR279" s="80">
        <f t="shared" si="2248"/>
        <v>1</v>
      </c>
    </row>
    <row r="280" spans="1:122" ht="30" customHeight="1" x14ac:dyDescent="0.25">
      <c r="A280" s="43"/>
      <c r="B280" s="44">
        <v>238</v>
      </c>
      <c r="C280" s="31" t="s">
        <v>405</v>
      </c>
      <c r="D280" s="32">
        <f t="shared" si="2250"/>
        <v>19063</v>
      </c>
      <c r="E280" s="33">
        <v>18530</v>
      </c>
      <c r="F280" s="45">
        <v>1.62</v>
      </c>
      <c r="G280" s="35">
        <v>1</v>
      </c>
      <c r="H280" s="77">
        <v>0.9</v>
      </c>
      <c r="I280" s="32">
        <v>1.4</v>
      </c>
      <c r="J280" s="32">
        <v>1.68</v>
      </c>
      <c r="K280" s="32">
        <v>2.23</v>
      </c>
      <c r="L280" s="32">
        <v>2.57</v>
      </c>
      <c r="M280" s="36">
        <v>227</v>
      </c>
      <c r="N280" s="36">
        <f t="shared" si="2197"/>
        <v>9639491.0881500021</v>
      </c>
      <c r="O280" s="36">
        <v>0</v>
      </c>
      <c r="P280" s="36">
        <f t="shared" si="2197"/>
        <v>0</v>
      </c>
      <c r="Q280" s="36">
        <v>0</v>
      </c>
      <c r="R280" s="36">
        <f t="shared" si="2251"/>
        <v>0</v>
      </c>
      <c r="S280" s="36"/>
      <c r="T280" s="36">
        <f t="shared" si="2252"/>
        <v>0</v>
      </c>
      <c r="U280" s="36">
        <v>12</v>
      </c>
      <c r="V280" s="36">
        <f t="shared" si="2253"/>
        <v>513251.58654000005</v>
      </c>
      <c r="W280" s="36">
        <v>21</v>
      </c>
      <c r="X280" s="36">
        <f t="shared" si="2254"/>
        <v>891759.08745000011</v>
      </c>
      <c r="Y280" s="36">
        <v>0</v>
      </c>
      <c r="Z280" s="36">
        <f t="shared" si="2255"/>
        <v>0</v>
      </c>
      <c r="AA280" s="36">
        <v>0</v>
      </c>
      <c r="AB280" s="36">
        <f t="shared" si="2256"/>
        <v>0</v>
      </c>
      <c r="AC280" s="36">
        <v>0</v>
      </c>
      <c r="AD280" s="36">
        <f t="shared" si="2257"/>
        <v>0</v>
      </c>
      <c r="AE280" s="36">
        <v>0</v>
      </c>
      <c r="AF280" s="36">
        <f t="shared" si="2258"/>
        <v>0</v>
      </c>
      <c r="AG280" s="36">
        <v>6</v>
      </c>
      <c r="AH280" s="36">
        <f t="shared" si="2259"/>
        <v>217503.18450000003</v>
      </c>
      <c r="AI280" s="36"/>
      <c r="AJ280" s="36">
        <f t="shared" si="2260"/>
        <v>0</v>
      </c>
      <c r="AK280" s="39">
        <v>0</v>
      </c>
      <c r="AL280" s="36">
        <f t="shared" si="2261"/>
        <v>0</v>
      </c>
      <c r="AM280" s="40">
        <v>120</v>
      </c>
      <c r="AN280" s="36">
        <f t="shared" si="2209"/>
        <v>5901727.8741120007</v>
      </c>
      <c r="AO280" s="36">
        <v>0</v>
      </c>
      <c r="AP280" s="36">
        <f t="shared" si="2210"/>
        <v>0</v>
      </c>
      <c r="AQ280" s="36"/>
      <c r="AR280" s="36">
        <f t="shared" si="2211"/>
        <v>0</v>
      </c>
      <c r="AS280" s="36"/>
      <c r="AT280" s="36">
        <f t="shared" si="2212"/>
        <v>0</v>
      </c>
      <c r="AU280" s="36"/>
      <c r="AV280" s="36">
        <f t="shared" si="2262"/>
        <v>0</v>
      </c>
      <c r="AW280" s="36"/>
      <c r="AX280" s="36">
        <f t="shared" si="2263"/>
        <v>0</v>
      </c>
      <c r="AY280" s="36"/>
      <c r="AZ280" s="36">
        <f t="shared" si="2215"/>
        <v>0</v>
      </c>
      <c r="BA280" s="36">
        <v>0</v>
      </c>
      <c r="BB280" s="36">
        <f t="shared" si="2264"/>
        <v>0</v>
      </c>
      <c r="BC280" s="36">
        <v>0</v>
      </c>
      <c r="BD280" s="36">
        <f t="shared" si="2265"/>
        <v>0</v>
      </c>
      <c r="BE280" s="36">
        <v>0</v>
      </c>
      <c r="BF280" s="36">
        <f t="shared" si="2266"/>
        <v>0</v>
      </c>
      <c r="BG280" s="36">
        <v>0</v>
      </c>
      <c r="BH280" s="36">
        <f t="shared" si="2219"/>
        <v>0</v>
      </c>
      <c r="BI280" s="36">
        <v>142</v>
      </c>
      <c r="BJ280" s="36">
        <f t="shared" si="2267"/>
        <v>6073477.1073900005</v>
      </c>
      <c r="BK280" s="36">
        <v>3</v>
      </c>
      <c r="BL280" s="36">
        <f t="shared" si="2268"/>
        <v>122952.664044</v>
      </c>
      <c r="BM280" s="46">
        <v>0</v>
      </c>
      <c r="BN280" s="36">
        <f t="shared" si="2222"/>
        <v>0</v>
      </c>
      <c r="BO280" s="36">
        <v>0</v>
      </c>
      <c r="BP280" s="36">
        <f t="shared" si="2223"/>
        <v>0</v>
      </c>
      <c r="BQ280" s="36">
        <v>0</v>
      </c>
      <c r="BR280" s="36">
        <f t="shared" si="2269"/>
        <v>0</v>
      </c>
      <c r="BS280" s="36">
        <v>0</v>
      </c>
      <c r="BT280" s="36">
        <f t="shared" si="2270"/>
        <v>0</v>
      </c>
      <c r="BU280" s="36">
        <v>0</v>
      </c>
      <c r="BV280" s="36">
        <f t="shared" si="2226"/>
        <v>0</v>
      </c>
      <c r="BW280" s="36"/>
      <c r="BX280" s="36">
        <f t="shared" si="2227"/>
        <v>0</v>
      </c>
      <c r="BY280" s="36">
        <v>0</v>
      </c>
      <c r="BZ280" s="36">
        <f t="shared" si="2271"/>
        <v>0</v>
      </c>
      <c r="CA280" s="36"/>
      <c r="CB280" s="36">
        <f t="shared" si="2229"/>
        <v>0</v>
      </c>
      <c r="CC280" s="36">
        <v>0</v>
      </c>
      <c r="CD280" s="36">
        <f t="shared" si="2272"/>
        <v>0</v>
      </c>
      <c r="CE280" s="36"/>
      <c r="CF280" s="36">
        <f t="shared" si="2273"/>
        <v>0</v>
      </c>
      <c r="CG280" s="36"/>
      <c r="CH280" s="36">
        <f t="shared" si="2274"/>
        <v>0</v>
      </c>
      <c r="CI280" s="36"/>
      <c r="CJ280" s="36">
        <f t="shared" si="2275"/>
        <v>0</v>
      </c>
      <c r="CK280" s="36">
        <v>5</v>
      </c>
      <c r="CL280" s="36">
        <f t="shared" si="2234"/>
        <v>243635.49667800002</v>
      </c>
      <c r="CM280" s="36"/>
      <c r="CN280" s="36">
        <f t="shared" si="2234"/>
        <v>0</v>
      </c>
      <c r="CO280" s="41"/>
      <c r="CP280" s="36">
        <f t="shared" si="2276"/>
        <v>0</v>
      </c>
      <c r="CQ280" s="36"/>
      <c r="CR280" s="36">
        <f t="shared" si="2277"/>
        <v>0</v>
      </c>
      <c r="CS280" s="36"/>
      <c r="CT280" s="36">
        <f t="shared" si="2278"/>
        <v>0</v>
      </c>
      <c r="CU280" s="36">
        <v>1</v>
      </c>
      <c r="CV280" s="36">
        <f t="shared" si="2279"/>
        <v>54849.594819599995</v>
      </c>
      <c r="CW280" s="36"/>
      <c r="CX280" s="36">
        <f t="shared" si="2280"/>
        <v>0</v>
      </c>
      <c r="CY280" s="36"/>
      <c r="CZ280" s="36">
        <f t="shared" si="2281"/>
        <v>0</v>
      </c>
      <c r="DA280" s="36"/>
      <c r="DB280" s="36">
        <f t="shared" si="2282"/>
        <v>0</v>
      </c>
      <c r="DC280" s="36"/>
      <c r="DD280" s="36">
        <f t="shared" si="2283"/>
        <v>0</v>
      </c>
      <c r="DE280" s="36"/>
      <c r="DF280" s="36">
        <f t="shared" si="2284"/>
        <v>0</v>
      </c>
      <c r="DG280" s="36"/>
      <c r="DH280" s="36">
        <f t="shared" si="2285"/>
        <v>0</v>
      </c>
      <c r="DI280" s="36"/>
      <c r="DJ280" s="36">
        <f t="shared" si="2245"/>
        <v>0</v>
      </c>
      <c r="DK280" s="36"/>
      <c r="DL280" s="36">
        <f t="shared" si="2246"/>
        <v>0</v>
      </c>
      <c r="DM280" s="36"/>
      <c r="DN280" s="36">
        <f t="shared" si="2249"/>
        <v>0</v>
      </c>
      <c r="DO280" s="36">
        <f t="shared" si="2247"/>
        <v>537</v>
      </c>
      <c r="DP280" s="36">
        <f t="shared" si="2247"/>
        <v>23658647.683683604</v>
      </c>
      <c r="DQ280" s="47">
        <f t="shared" si="2286"/>
        <v>483</v>
      </c>
      <c r="DR280" s="80">
        <f t="shared" si="2248"/>
        <v>0.8994413407821229</v>
      </c>
    </row>
    <row r="281" spans="1:122" ht="30" customHeight="1" x14ac:dyDescent="0.25">
      <c r="A281" s="43"/>
      <c r="B281" s="44">
        <v>239</v>
      </c>
      <c r="C281" s="31" t="s">
        <v>406</v>
      </c>
      <c r="D281" s="32">
        <f t="shared" si="2250"/>
        <v>19063</v>
      </c>
      <c r="E281" s="33">
        <v>18530</v>
      </c>
      <c r="F281" s="45">
        <v>1.95</v>
      </c>
      <c r="G281" s="35">
        <v>1</v>
      </c>
      <c r="H281" s="35">
        <v>1</v>
      </c>
      <c r="I281" s="32">
        <v>1.4</v>
      </c>
      <c r="J281" s="32">
        <v>1.68</v>
      </c>
      <c r="K281" s="32">
        <v>2.23</v>
      </c>
      <c r="L281" s="32">
        <v>2.57</v>
      </c>
      <c r="M281" s="36">
        <v>55</v>
      </c>
      <c r="N281" s="36">
        <f t="shared" si="2197"/>
        <v>2989851.2393749999</v>
      </c>
      <c r="O281" s="36">
        <v>1</v>
      </c>
      <c r="P281" s="36">
        <f t="shared" si="2197"/>
        <v>54360.931624999997</v>
      </c>
      <c r="Q281" s="36">
        <v>0</v>
      </c>
      <c r="R281" s="36">
        <f t="shared" si="2251"/>
        <v>0</v>
      </c>
      <c r="S281" s="36"/>
      <c r="T281" s="36">
        <f t="shared" si="2252"/>
        <v>0</v>
      </c>
      <c r="U281" s="36">
        <v>6</v>
      </c>
      <c r="V281" s="36">
        <f t="shared" si="2253"/>
        <v>328377.37432499998</v>
      </c>
      <c r="W281" s="36">
        <v>2</v>
      </c>
      <c r="X281" s="36">
        <f t="shared" si="2254"/>
        <v>108721.86324999999</v>
      </c>
      <c r="Y281" s="36">
        <v>0</v>
      </c>
      <c r="Z281" s="36">
        <f t="shared" si="2255"/>
        <v>0</v>
      </c>
      <c r="AA281" s="36">
        <v>0</v>
      </c>
      <c r="AB281" s="36">
        <f t="shared" si="2256"/>
        <v>0</v>
      </c>
      <c r="AC281" s="36">
        <v>0</v>
      </c>
      <c r="AD281" s="36">
        <f t="shared" si="2257"/>
        <v>0</v>
      </c>
      <c r="AE281" s="36">
        <v>0</v>
      </c>
      <c r="AF281" s="36">
        <f t="shared" si="2258"/>
        <v>0</v>
      </c>
      <c r="AG281" s="36"/>
      <c r="AH281" s="36">
        <f t="shared" si="2259"/>
        <v>0</v>
      </c>
      <c r="AI281" s="36"/>
      <c r="AJ281" s="36">
        <f t="shared" si="2260"/>
        <v>0</v>
      </c>
      <c r="AK281" s="39">
        <v>0</v>
      </c>
      <c r="AL281" s="36">
        <f t="shared" si="2261"/>
        <v>0</v>
      </c>
      <c r="AM281" s="40">
        <v>42</v>
      </c>
      <c r="AN281" s="36">
        <f t="shared" si="2209"/>
        <v>2639265.8947200002</v>
      </c>
      <c r="AO281" s="36">
        <v>0</v>
      </c>
      <c r="AP281" s="36">
        <f t="shared" si="2210"/>
        <v>0</v>
      </c>
      <c r="AQ281" s="36">
        <v>2</v>
      </c>
      <c r="AR281" s="36">
        <f t="shared" si="2211"/>
        <v>125679.32832</v>
      </c>
      <c r="AS281" s="36"/>
      <c r="AT281" s="36">
        <f t="shared" si="2212"/>
        <v>0</v>
      </c>
      <c r="AU281" s="36"/>
      <c r="AV281" s="36">
        <f t="shared" si="2262"/>
        <v>0</v>
      </c>
      <c r="AW281" s="36"/>
      <c r="AX281" s="36">
        <f t="shared" si="2263"/>
        <v>0</v>
      </c>
      <c r="AY281" s="36">
        <v>0</v>
      </c>
      <c r="AZ281" s="36">
        <f t="shared" si="2215"/>
        <v>0</v>
      </c>
      <c r="BA281" s="36">
        <v>0</v>
      </c>
      <c r="BB281" s="36">
        <f t="shared" si="2264"/>
        <v>0</v>
      </c>
      <c r="BC281" s="36">
        <v>0</v>
      </c>
      <c r="BD281" s="36">
        <f t="shared" si="2265"/>
        <v>0</v>
      </c>
      <c r="BE281" s="36">
        <v>0</v>
      </c>
      <c r="BF281" s="36">
        <f t="shared" si="2266"/>
        <v>0</v>
      </c>
      <c r="BG281" s="36">
        <v>0</v>
      </c>
      <c r="BH281" s="36">
        <f t="shared" si="2219"/>
        <v>0</v>
      </c>
      <c r="BI281" s="36">
        <v>52</v>
      </c>
      <c r="BJ281" s="36">
        <f t="shared" si="2267"/>
        <v>2845937.2441499997</v>
      </c>
      <c r="BK281" s="36"/>
      <c r="BL281" s="36">
        <f t="shared" si="2268"/>
        <v>0</v>
      </c>
      <c r="BM281" s="46">
        <v>0</v>
      </c>
      <c r="BN281" s="36">
        <f t="shared" si="2222"/>
        <v>0</v>
      </c>
      <c r="BO281" s="36">
        <v>0</v>
      </c>
      <c r="BP281" s="36">
        <f t="shared" si="2223"/>
        <v>0</v>
      </c>
      <c r="BQ281" s="36">
        <v>0</v>
      </c>
      <c r="BR281" s="36">
        <f t="shared" si="2269"/>
        <v>0</v>
      </c>
      <c r="BS281" s="36">
        <v>0</v>
      </c>
      <c r="BT281" s="36">
        <f t="shared" si="2270"/>
        <v>0</v>
      </c>
      <c r="BU281" s="36">
        <v>0</v>
      </c>
      <c r="BV281" s="36">
        <f t="shared" si="2226"/>
        <v>0</v>
      </c>
      <c r="BW281" s="36"/>
      <c r="BX281" s="36">
        <f t="shared" si="2227"/>
        <v>0</v>
      </c>
      <c r="BY281" s="36">
        <v>0</v>
      </c>
      <c r="BZ281" s="36">
        <f t="shared" si="2271"/>
        <v>0</v>
      </c>
      <c r="CA281" s="36"/>
      <c r="CB281" s="36">
        <f t="shared" si="2229"/>
        <v>0</v>
      </c>
      <c r="CC281" s="36">
        <v>0</v>
      </c>
      <c r="CD281" s="36">
        <f t="shared" si="2272"/>
        <v>0</v>
      </c>
      <c r="CE281" s="36"/>
      <c r="CF281" s="36">
        <f t="shared" si="2273"/>
        <v>0</v>
      </c>
      <c r="CG281" s="36"/>
      <c r="CH281" s="36">
        <f t="shared" si="2274"/>
        <v>0</v>
      </c>
      <c r="CI281" s="36"/>
      <c r="CJ281" s="36">
        <f t="shared" si="2275"/>
        <v>0</v>
      </c>
      <c r="CK281" s="36"/>
      <c r="CL281" s="36">
        <f t="shared" si="2234"/>
        <v>0</v>
      </c>
      <c r="CM281" s="36"/>
      <c r="CN281" s="36">
        <f t="shared" si="2234"/>
        <v>0</v>
      </c>
      <c r="CO281" s="41"/>
      <c r="CP281" s="36">
        <f t="shared" si="2276"/>
        <v>0</v>
      </c>
      <c r="CQ281" s="36">
        <v>1</v>
      </c>
      <c r="CR281" s="36">
        <f t="shared" si="2277"/>
        <v>69993.12956999999</v>
      </c>
      <c r="CS281" s="36"/>
      <c r="CT281" s="36">
        <f t="shared" si="2278"/>
        <v>0</v>
      </c>
      <c r="CU281" s="36"/>
      <c r="CV281" s="36">
        <f t="shared" si="2279"/>
        <v>0</v>
      </c>
      <c r="CW281" s="36"/>
      <c r="CX281" s="36">
        <f t="shared" si="2280"/>
        <v>0</v>
      </c>
      <c r="CY281" s="36"/>
      <c r="CZ281" s="36">
        <f t="shared" si="2281"/>
        <v>0</v>
      </c>
      <c r="DA281" s="36"/>
      <c r="DB281" s="36">
        <f t="shared" si="2282"/>
        <v>0</v>
      </c>
      <c r="DC281" s="36"/>
      <c r="DD281" s="36">
        <f t="shared" si="2283"/>
        <v>0</v>
      </c>
      <c r="DE281" s="36"/>
      <c r="DF281" s="36">
        <f t="shared" si="2284"/>
        <v>0</v>
      </c>
      <c r="DG281" s="36">
        <v>1</v>
      </c>
      <c r="DH281" s="36">
        <f t="shared" si="2285"/>
        <v>75279.449699999997</v>
      </c>
      <c r="DI281" s="36"/>
      <c r="DJ281" s="36">
        <f t="shared" si="2245"/>
        <v>0</v>
      </c>
      <c r="DK281" s="36"/>
      <c r="DL281" s="36">
        <f t="shared" si="2246"/>
        <v>0</v>
      </c>
      <c r="DM281" s="36"/>
      <c r="DN281" s="36">
        <f t="shared" si="2249"/>
        <v>0</v>
      </c>
      <c r="DO281" s="36">
        <f t="shared" si="2247"/>
        <v>162</v>
      </c>
      <c r="DP281" s="36">
        <f t="shared" si="2247"/>
        <v>9237466.4550349992</v>
      </c>
      <c r="DQ281" s="47">
        <f t="shared" si="2286"/>
        <v>162</v>
      </c>
      <c r="DR281" s="80">
        <f t="shared" si="2248"/>
        <v>1</v>
      </c>
    </row>
    <row r="282" spans="1:122" ht="30" customHeight="1" x14ac:dyDescent="0.25">
      <c r="A282" s="43">
        <v>1</v>
      </c>
      <c r="B282" s="44">
        <v>240</v>
      </c>
      <c r="C282" s="31" t="s">
        <v>407</v>
      </c>
      <c r="D282" s="32">
        <f t="shared" si="2250"/>
        <v>19063</v>
      </c>
      <c r="E282" s="33">
        <v>18530</v>
      </c>
      <c r="F282" s="45">
        <v>2.14</v>
      </c>
      <c r="G282" s="35">
        <v>1</v>
      </c>
      <c r="H282" s="35">
        <v>1</v>
      </c>
      <c r="I282" s="32">
        <v>1.4</v>
      </c>
      <c r="J282" s="32">
        <v>1.68</v>
      </c>
      <c r="K282" s="32">
        <v>2.23</v>
      </c>
      <c r="L282" s="32">
        <v>2.57</v>
      </c>
      <c r="M282" s="36">
        <v>237</v>
      </c>
      <c r="N282" s="36">
        <f t="shared" ref="N282:P283" si="2287">(M282/12*5*$D282*$F282*$G282*$I282)+(M282/12*7*$E282*$F282*$H282*$I282)</f>
        <v>13314954.275</v>
      </c>
      <c r="O282" s="36">
        <v>0</v>
      </c>
      <c r="P282" s="36">
        <f t="shared" si="2287"/>
        <v>0</v>
      </c>
      <c r="Q282" s="36"/>
      <c r="R282" s="36">
        <f t="shared" ref="R282:R283" si="2288">(Q282/12*5*$D282*$F282*$G282*$I282)+(Q282/12*7*$E282*$F282*$H282*$I282)</f>
        <v>0</v>
      </c>
      <c r="S282" s="36"/>
      <c r="T282" s="36">
        <f t="shared" ref="T282:T283" si="2289">(S282/12*5*$D282*$F282*$G282*$I282)+(S282/12*7*$E282*$F282*$H282*$I282)</f>
        <v>0</v>
      </c>
      <c r="U282" s="36">
        <v>0</v>
      </c>
      <c r="V282" s="36">
        <f t="shared" ref="V282:V283" si="2290">(U282/12*5*$D282*$F282*$G282*$I282)+(U282/12*7*$E282*$F282*$H282*$I282)</f>
        <v>0</v>
      </c>
      <c r="W282" s="36">
        <v>6</v>
      </c>
      <c r="X282" s="36">
        <f t="shared" ref="X282:X283" si="2291">(W282/12*5*$D282*$F282*$G282*$I282)+(W282/12*7*$E282*$F282*$H282*$I282)</f>
        <v>337087.45</v>
      </c>
      <c r="Y282" s="36"/>
      <c r="Z282" s="36">
        <f t="shared" ref="Z282:Z283" si="2292">(Y282/12*5*$D282*$F282*$G282*$I282)+(Y282/12*7*$E282*$F282*$H282*$I282)</f>
        <v>0</v>
      </c>
      <c r="AA282" s="36"/>
      <c r="AB282" s="36">
        <f t="shared" ref="AB282:AB283" si="2293">(AA282/12*5*$D282*$F282*$G282*$I282)+(AA282/12*7*$E282*$F282*$H282*$I282)</f>
        <v>0</v>
      </c>
      <c r="AC282" s="36">
        <v>0</v>
      </c>
      <c r="AD282" s="36">
        <f t="shared" ref="AD282:AD283" si="2294">(AC282/12*5*$D282*$F282*$G282*$I282)+(AC282/12*7*$E282*$F282*$H282*$I282)</f>
        <v>0</v>
      </c>
      <c r="AE282" s="36">
        <v>0</v>
      </c>
      <c r="AF282" s="36">
        <f t="shared" ref="AF282:AF283" si="2295">(AE282/12*5*$D282*$F282*$G282*$I282)+(AE282/12*7*$E282*$F282*$H282*$I282)</f>
        <v>0</v>
      </c>
      <c r="AG282" s="36">
        <v>11</v>
      </c>
      <c r="AH282" s="36">
        <f t="shared" ref="AH282:AH283" si="2296">(AG282/12*5*$D282*$F282*$G282*$I282)+(AG282/12*7*$E282*$F282*$H282*$I282)</f>
        <v>617993.65833333321</v>
      </c>
      <c r="AI282" s="36"/>
      <c r="AJ282" s="36">
        <f t="shared" ref="AJ282:AJ283" si="2297">(AI282/12*5*$D282*$F282*$G282*$I282)+(AI282/12*7*$E282*$F282*$H282*$I282)</f>
        <v>0</v>
      </c>
      <c r="AK282" s="39">
        <v>0</v>
      </c>
      <c r="AL282" s="36">
        <f t="shared" ref="AL282:AL283" si="2298">(AK282/12*5*$D282*$F282*$G282*$I282)+(AK282/12*7*$E282*$F282*$H282*$I282)</f>
        <v>0</v>
      </c>
      <c r="AM282" s="78">
        <v>103</v>
      </c>
      <c r="AN282" s="36">
        <f t="shared" ref="AN282:AN283" si="2299">(AM282/12*5*$D282*$F282*$G282*$J282)+(AM282/12*7*$E282*$F282*$H282*$J282)</f>
        <v>6944001.4700000007</v>
      </c>
      <c r="AO282" s="36"/>
      <c r="AP282" s="36">
        <f t="shared" ref="AP282:AP283" si="2300">(AO282/12*5*$D282*$F282*$G282*$J282)+(AO282/12*7*$E282*$F282*$H282*$J282)</f>
        <v>0</v>
      </c>
      <c r="AQ282" s="36"/>
      <c r="AR282" s="36">
        <f t="shared" ref="AR282:AR283" si="2301">(AQ282/12*5*$D282*$F282*$G282*$J282)+(AQ282/12*7*$E282*$F282*$H282*$J282)</f>
        <v>0</v>
      </c>
      <c r="AS282" s="36"/>
      <c r="AT282" s="36">
        <f t="shared" ref="AT282:AT283" si="2302">(AS282/12*5*$D282*$F282*$G282*$J282)+(AS282/12*7*$E282*$F282*$H282*$J282)</f>
        <v>0</v>
      </c>
      <c r="AU282" s="36"/>
      <c r="AV282" s="36">
        <f t="shared" ref="AV282:AV283" si="2303">(AU282/12*5*$D282*$F282*$G282*$I282)+(AU282/12*7*$E282*$F282*$H282*$I282)</f>
        <v>0</v>
      </c>
      <c r="AW282" s="36"/>
      <c r="AX282" s="36">
        <f t="shared" ref="AX282:AX283" si="2304">(AW282/12*5*$D282*$F282*$G282*$I282)+(AW282/12*7*$E282*$F282*$H282*$I282)</f>
        <v>0</v>
      </c>
      <c r="AY282" s="36"/>
      <c r="AZ282" s="36">
        <f t="shared" ref="AZ282:AZ283" si="2305">(AY282/12*5*$D282*$F282*$G282*$J282)+(AY282/12*7*$E282*$F282*$H282*$J282)</f>
        <v>0</v>
      </c>
      <c r="BA282" s="36"/>
      <c r="BB282" s="36">
        <f t="shared" ref="BB282:BB283" si="2306">(BA282/12*5*$D282*$F282*$G282*$I282)+(BA282/12*7*$E282*$F282*$H282*$I282)</f>
        <v>0</v>
      </c>
      <c r="BC282" s="36"/>
      <c r="BD282" s="36">
        <f t="shared" ref="BD282:BD283" si="2307">(BC282/12*5*$D282*$F282*$G282*$I282)+(BC282/12*7*$E282*$F282*$H282*$I282)</f>
        <v>0</v>
      </c>
      <c r="BE282" s="36"/>
      <c r="BF282" s="36">
        <f t="shared" ref="BF282:BF283" si="2308">(BE282/12*5*$D282*$F282*$G282*$I282)+(BE282/12*7*$E282*$F282*$H282*$I282)</f>
        <v>0</v>
      </c>
      <c r="BG282" s="36"/>
      <c r="BH282" s="36">
        <f t="shared" ref="BH282:BH283" si="2309">(BG282/12*5*$D282*$F282*$G282*$J282)+(BG282/12*7*$E282*$F282*$H282*$J282)</f>
        <v>0</v>
      </c>
      <c r="BI282" s="36">
        <v>160</v>
      </c>
      <c r="BJ282" s="36">
        <f t="shared" ref="BJ282:BJ283" si="2310">(BI282/12*5*$D282*$F282*$G282*$I282)+(BI282/12*7*$E282*$F282*$H282*$I282)</f>
        <v>8988998.6666666679</v>
      </c>
      <c r="BK282" s="36"/>
      <c r="BL282" s="36">
        <f t="shared" ref="BL282:BL283" si="2311">(BK282/12*5*$D282*$F282*$G282*$I282)+(BK282/12*7*$E282*$F282*$H282*$I282)</f>
        <v>0</v>
      </c>
      <c r="BM282" s="46"/>
      <c r="BN282" s="36">
        <f t="shared" ref="BN282:BN283" si="2312">(BM282/12*5*$D282*$F282*$G282*$J282)+(BM282/12*7*$E282*$F282*$H282*$J282)</f>
        <v>0</v>
      </c>
      <c r="BO282" s="36">
        <v>0</v>
      </c>
      <c r="BP282" s="36">
        <f t="shared" ref="BP282:BP283" si="2313">(BO282/12*5*$D282*$F282*$G282*$J282)+(BO282/12*7*$E282*$F282*$H282*$J282)</f>
        <v>0</v>
      </c>
      <c r="BQ282" s="36"/>
      <c r="BR282" s="36">
        <f t="shared" ref="BR282:BR283" si="2314">(BQ282/12*5*$D282*$F282*$G282*$I282)+(BQ282/12*7*$E282*$F282*$H282*$I282)</f>
        <v>0</v>
      </c>
      <c r="BS282" s="36"/>
      <c r="BT282" s="36">
        <f t="shared" ref="BT282:BT283" si="2315">(BS282/12*5*$D282*$F282*$G282*$I282)+(BS282/12*7*$E282*$F282*$H282*$I282)</f>
        <v>0</v>
      </c>
      <c r="BU282" s="36"/>
      <c r="BV282" s="36">
        <f t="shared" ref="BV282:BV283" si="2316">(BU282/12*5*$D282*$F282*$G282*$J282)+(BU282/12*7*$E282*$F282*$H282*$J282)</f>
        <v>0</v>
      </c>
      <c r="BW282" s="36"/>
      <c r="BX282" s="36">
        <f t="shared" ref="BX282:BX283" si="2317">(BW282/12*5*$D282*$F282*$G282*$J282)+(BW282/12*7*$E282*$F282*$H282*$J282)</f>
        <v>0</v>
      </c>
      <c r="BY282" s="36"/>
      <c r="BZ282" s="36">
        <f t="shared" ref="BZ282:BZ283" si="2318">(BY282/12*5*$D282*$F282*$G282*$I282)+(BY282/12*7*$E282*$F282*$H282*$I282)</f>
        <v>0</v>
      </c>
      <c r="CA282" s="36"/>
      <c r="CB282" s="36">
        <f t="shared" ref="CB282:CB283" si="2319">(CA282/12*5*$D282*$F282*$G282*$J282)+(CA282/12*7*$E282*$F282*$H282*$J282)</f>
        <v>0</v>
      </c>
      <c r="CC282" s="36"/>
      <c r="CD282" s="36">
        <f t="shared" ref="CD282:CD283" si="2320">(CC282/12*5*$D282*$F282*$G282*$I282)+(CC282/12*7*$E282*$F282*$H282*$I282)</f>
        <v>0</v>
      </c>
      <c r="CE282" s="36"/>
      <c r="CF282" s="36">
        <f t="shared" ref="CF282:CF283" si="2321">(CE282/12*5*$D282*$F282*$G282*$I282)+(CE282/12*7*$E282*$F282*$H282*$I282)</f>
        <v>0</v>
      </c>
      <c r="CG282" s="36"/>
      <c r="CH282" s="36">
        <f t="shared" ref="CH282:CH283" si="2322">(CG282/12*5*$D282*$F282*$G282*$I282)+(CG282/12*7*$E282*$F282*$H282*$I282)</f>
        <v>0</v>
      </c>
      <c r="CI282" s="36"/>
      <c r="CJ282" s="36">
        <f t="shared" ref="CJ282:CJ283" si="2323">(CI282/12*5*$D282*$F282*$G282*$I282)+(CI282/12*7*$E282*$F282*$H282*$I282)</f>
        <v>0</v>
      </c>
      <c r="CK282" s="36"/>
      <c r="CL282" s="36">
        <f t="shared" ref="CL282:CN283" si="2324">(CK282/12*5*$D282*$F282*$G282*$J282)+(CK282/12*7*$E282*$F282*$H282*$J282)</f>
        <v>0</v>
      </c>
      <c r="CM282" s="36"/>
      <c r="CN282" s="36">
        <f t="shared" si="2324"/>
        <v>0</v>
      </c>
      <c r="CO282" s="41"/>
      <c r="CP282" s="36">
        <f t="shared" ref="CP282:CP283" si="2325">(CO282/12*5*$D282*$F282*$G282*$I282)+(CO282/12*7*$E282*$F282*$H282*$I282)</f>
        <v>0</v>
      </c>
      <c r="CQ282" s="36"/>
      <c r="CR282" s="36">
        <f t="shared" ref="CR282:CR283" si="2326">(CQ282/12*5*$D282*$F282*$G282*$J282)+(CQ282/12*7*$E282*$F282*$H282*$J282)</f>
        <v>0</v>
      </c>
      <c r="CS282" s="36"/>
      <c r="CT282" s="36">
        <f t="shared" ref="CT282:CT283" si="2327">(CS282/12*5*$D282*$F282*$G282*$J282)+(CS282/12*7*$E282*$F282*$H282*$J282)</f>
        <v>0</v>
      </c>
      <c r="CU282" s="36"/>
      <c r="CV282" s="36">
        <f t="shared" ref="CV282:CV283" si="2328">(CU282/12*5*$D282*$F282*$G282*$J282)+(CU282/12*7*$E282*$F282*$H282*$J282)</f>
        <v>0</v>
      </c>
      <c r="CW282" s="36"/>
      <c r="CX282" s="36">
        <f t="shared" ref="CX282:CX283" si="2329">(CW282/12*5*$D282*$F282*$G282*$J282)+(CW282/12*7*$E282*$F282*$H282*$J282)</f>
        <v>0</v>
      </c>
      <c r="CY282" s="36"/>
      <c r="CZ282" s="36">
        <f t="shared" ref="CZ282:CZ283" si="2330">(CY282/12*5*$D282*$F282*$G282*$J282)+(CY282/12*7*$E282*$F282*$H282*$J282)</f>
        <v>0</v>
      </c>
      <c r="DA282" s="36"/>
      <c r="DB282" s="36">
        <f t="shared" ref="DB282:DB283" si="2331">(DA282/12*5*$D282*$F282*$G282*$I282)+(DA282/12*7*$E282*$F282*$H282*$I282)</f>
        <v>0</v>
      </c>
      <c r="DC282" s="36"/>
      <c r="DD282" s="36">
        <f t="shared" ref="DD282:DD283" si="2332">(DC282/12*5*$D282*$F282*$G282*$I282)+(DC282/12*7*$E282*$F282*$H282*$I282)</f>
        <v>0</v>
      </c>
      <c r="DE282" s="36"/>
      <c r="DF282" s="36">
        <f t="shared" ref="DF282:DF283" si="2333">(DE282/12*5*$D282*$F282*$G282*$J282)+(DE282/12*7*$E282*$F282*$H282*$J282)</f>
        <v>0</v>
      </c>
      <c r="DG282" s="36"/>
      <c r="DH282" s="36">
        <f t="shared" ref="DH282:DH283" si="2334">(DG282/12*5*$D282*$F282*$G282*$J282)+(DG282/12*7*$E282*$F282*$H282*$J282)</f>
        <v>0</v>
      </c>
      <c r="DI282" s="36"/>
      <c r="DJ282" s="36">
        <f t="shared" ref="DJ282:DJ283" si="2335">(DI282/12*5*$D282*$F282*$G282*$K282)+(DI282/12*7*$E282*$F282*$H282*$K282)</f>
        <v>0</v>
      </c>
      <c r="DK282" s="36"/>
      <c r="DL282" s="36">
        <f t="shared" ref="DL282:DL283" si="2336">(DK282/12*5*$D282*$F282*$G282*$L282)+(DK282/12*7*$E282*$F282*$H282*$L282)</f>
        <v>0</v>
      </c>
      <c r="DM282" s="36"/>
      <c r="DN282" s="36">
        <f t="shared" ref="DN282:DN283" si="2337">(DM282*$D282*$F282*$G282*$J282)</f>
        <v>0</v>
      </c>
      <c r="DO282" s="36">
        <f t="shared" si="2247"/>
        <v>517</v>
      </c>
      <c r="DP282" s="36">
        <f t="shared" si="2247"/>
        <v>30203035.52</v>
      </c>
      <c r="DQ282" s="47">
        <f t="shared" si="2286"/>
        <v>517</v>
      </c>
      <c r="DR282" s="80">
        <f t="shared" si="2248"/>
        <v>1</v>
      </c>
    </row>
    <row r="283" spans="1:122" ht="30" customHeight="1" x14ac:dyDescent="0.25">
      <c r="A283" s="43">
        <v>1</v>
      </c>
      <c r="B283" s="44">
        <v>241</v>
      </c>
      <c r="C283" s="31" t="s">
        <v>408</v>
      </c>
      <c r="D283" s="32">
        <f t="shared" si="2250"/>
        <v>19063</v>
      </c>
      <c r="E283" s="33">
        <v>18530</v>
      </c>
      <c r="F283" s="45">
        <v>4.13</v>
      </c>
      <c r="G283" s="35">
        <v>1</v>
      </c>
      <c r="H283" s="35">
        <v>1</v>
      </c>
      <c r="I283" s="32">
        <v>1.4</v>
      </c>
      <c r="J283" s="32">
        <v>1.68</v>
      </c>
      <c r="K283" s="32">
        <v>2.23</v>
      </c>
      <c r="L283" s="32">
        <v>2.57</v>
      </c>
      <c r="M283" s="36">
        <v>12</v>
      </c>
      <c r="N283" s="36">
        <f t="shared" si="2287"/>
        <v>1301094.5499999998</v>
      </c>
      <c r="O283" s="36">
        <v>0</v>
      </c>
      <c r="P283" s="36">
        <f t="shared" si="2287"/>
        <v>0</v>
      </c>
      <c r="Q283" s="36"/>
      <c r="R283" s="36">
        <f t="shared" si="2288"/>
        <v>0</v>
      </c>
      <c r="S283" s="36"/>
      <c r="T283" s="36">
        <f t="shared" si="2289"/>
        <v>0</v>
      </c>
      <c r="U283" s="36">
        <v>3</v>
      </c>
      <c r="V283" s="36">
        <f t="shared" si="2290"/>
        <v>325273.63749999995</v>
      </c>
      <c r="W283" s="36">
        <v>2</v>
      </c>
      <c r="X283" s="36">
        <f t="shared" si="2291"/>
        <v>216849.09166666662</v>
      </c>
      <c r="Y283" s="36"/>
      <c r="Z283" s="36">
        <f t="shared" si="2292"/>
        <v>0</v>
      </c>
      <c r="AA283" s="36"/>
      <c r="AB283" s="36">
        <f t="shared" si="2293"/>
        <v>0</v>
      </c>
      <c r="AC283" s="36">
        <v>0</v>
      </c>
      <c r="AD283" s="36">
        <f t="shared" si="2294"/>
        <v>0</v>
      </c>
      <c r="AE283" s="36">
        <v>0</v>
      </c>
      <c r="AF283" s="36">
        <f t="shared" si="2295"/>
        <v>0</v>
      </c>
      <c r="AG283" s="36"/>
      <c r="AH283" s="36">
        <f t="shared" si="2296"/>
        <v>0</v>
      </c>
      <c r="AI283" s="36"/>
      <c r="AJ283" s="36">
        <f t="shared" si="2297"/>
        <v>0</v>
      </c>
      <c r="AK283" s="39">
        <v>0</v>
      </c>
      <c r="AL283" s="36">
        <f t="shared" si="2298"/>
        <v>0</v>
      </c>
      <c r="AM283" s="78"/>
      <c r="AN283" s="36">
        <f t="shared" si="2299"/>
        <v>0</v>
      </c>
      <c r="AO283" s="36"/>
      <c r="AP283" s="36">
        <f t="shared" si="2300"/>
        <v>0</v>
      </c>
      <c r="AQ283" s="36"/>
      <c r="AR283" s="36">
        <f t="shared" si="2301"/>
        <v>0</v>
      </c>
      <c r="AS283" s="36">
        <v>15</v>
      </c>
      <c r="AT283" s="36">
        <f t="shared" si="2302"/>
        <v>1951641.8250000002</v>
      </c>
      <c r="AU283" s="36"/>
      <c r="AV283" s="36">
        <f t="shared" si="2303"/>
        <v>0</v>
      </c>
      <c r="AW283" s="36"/>
      <c r="AX283" s="36">
        <f t="shared" si="2304"/>
        <v>0</v>
      </c>
      <c r="AY283" s="36"/>
      <c r="AZ283" s="36">
        <f t="shared" si="2305"/>
        <v>0</v>
      </c>
      <c r="BA283" s="36"/>
      <c r="BB283" s="36">
        <f t="shared" si="2306"/>
        <v>0</v>
      </c>
      <c r="BC283" s="36"/>
      <c r="BD283" s="36">
        <f t="shared" si="2307"/>
        <v>0</v>
      </c>
      <c r="BE283" s="36"/>
      <c r="BF283" s="36">
        <f t="shared" si="2308"/>
        <v>0</v>
      </c>
      <c r="BG283" s="36"/>
      <c r="BH283" s="36">
        <f t="shared" si="2309"/>
        <v>0</v>
      </c>
      <c r="BI283" s="36">
        <v>6</v>
      </c>
      <c r="BJ283" s="36">
        <f t="shared" si="2310"/>
        <v>650547.27499999991</v>
      </c>
      <c r="BK283" s="36"/>
      <c r="BL283" s="36">
        <f t="shared" si="2311"/>
        <v>0</v>
      </c>
      <c r="BM283" s="46"/>
      <c r="BN283" s="36">
        <f t="shared" si="2312"/>
        <v>0</v>
      </c>
      <c r="BO283" s="36">
        <v>0</v>
      </c>
      <c r="BP283" s="36">
        <f t="shared" si="2313"/>
        <v>0</v>
      </c>
      <c r="BQ283" s="36"/>
      <c r="BR283" s="36">
        <f t="shared" si="2314"/>
        <v>0</v>
      </c>
      <c r="BS283" s="36"/>
      <c r="BT283" s="36">
        <f t="shared" si="2315"/>
        <v>0</v>
      </c>
      <c r="BU283" s="36"/>
      <c r="BV283" s="36">
        <f t="shared" si="2316"/>
        <v>0</v>
      </c>
      <c r="BW283" s="36"/>
      <c r="BX283" s="36">
        <f t="shared" si="2317"/>
        <v>0</v>
      </c>
      <c r="BY283" s="36"/>
      <c r="BZ283" s="36">
        <f t="shared" si="2318"/>
        <v>0</v>
      </c>
      <c r="CA283" s="36"/>
      <c r="CB283" s="36">
        <f t="shared" si="2319"/>
        <v>0</v>
      </c>
      <c r="CC283" s="36"/>
      <c r="CD283" s="36">
        <f t="shared" si="2320"/>
        <v>0</v>
      </c>
      <c r="CE283" s="36"/>
      <c r="CF283" s="36">
        <f t="shared" si="2321"/>
        <v>0</v>
      </c>
      <c r="CG283" s="36"/>
      <c r="CH283" s="36">
        <f t="shared" si="2322"/>
        <v>0</v>
      </c>
      <c r="CI283" s="36"/>
      <c r="CJ283" s="36">
        <f t="shared" si="2323"/>
        <v>0</v>
      </c>
      <c r="CK283" s="36"/>
      <c r="CL283" s="36">
        <f t="shared" si="2324"/>
        <v>0</v>
      </c>
      <c r="CM283" s="36"/>
      <c r="CN283" s="36">
        <f t="shared" si="2324"/>
        <v>0</v>
      </c>
      <c r="CO283" s="41"/>
      <c r="CP283" s="36">
        <f t="shared" si="2325"/>
        <v>0</v>
      </c>
      <c r="CQ283" s="36"/>
      <c r="CR283" s="36">
        <f t="shared" si="2326"/>
        <v>0</v>
      </c>
      <c r="CS283" s="36"/>
      <c r="CT283" s="36">
        <f t="shared" si="2327"/>
        <v>0</v>
      </c>
      <c r="CU283" s="36"/>
      <c r="CV283" s="36">
        <f t="shared" si="2328"/>
        <v>0</v>
      </c>
      <c r="CW283" s="36"/>
      <c r="CX283" s="36">
        <f t="shared" si="2329"/>
        <v>0</v>
      </c>
      <c r="CY283" s="36"/>
      <c r="CZ283" s="36">
        <f t="shared" si="2330"/>
        <v>0</v>
      </c>
      <c r="DA283" s="36"/>
      <c r="DB283" s="36">
        <f t="shared" si="2331"/>
        <v>0</v>
      </c>
      <c r="DC283" s="36"/>
      <c r="DD283" s="36">
        <f t="shared" si="2332"/>
        <v>0</v>
      </c>
      <c r="DE283" s="36"/>
      <c r="DF283" s="36">
        <f t="shared" si="2333"/>
        <v>0</v>
      </c>
      <c r="DG283" s="36"/>
      <c r="DH283" s="36">
        <f t="shared" si="2334"/>
        <v>0</v>
      </c>
      <c r="DI283" s="36"/>
      <c r="DJ283" s="36">
        <f t="shared" si="2335"/>
        <v>0</v>
      </c>
      <c r="DK283" s="36"/>
      <c r="DL283" s="36">
        <f t="shared" si="2336"/>
        <v>0</v>
      </c>
      <c r="DM283" s="36"/>
      <c r="DN283" s="36">
        <f t="shared" si="2337"/>
        <v>0</v>
      </c>
      <c r="DO283" s="36">
        <f t="shared" si="2247"/>
        <v>38</v>
      </c>
      <c r="DP283" s="36">
        <f t="shared" si="2247"/>
        <v>4445406.3791666664</v>
      </c>
      <c r="DQ283" s="47">
        <f t="shared" si="2286"/>
        <v>38</v>
      </c>
      <c r="DR283" s="80">
        <f t="shared" si="2248"/>
        <v>1</v>
      </c>
    </row>
    <row r="284" spans="1:122" ht="15.75" customHeight="1" x14ac:dyDescent="0.25">
      <c r="A284" s="43">
        <v>31</v>
      </c>
      <c r="B284" s="71"/>
      <c r="C284" s="67" t="s">
        <v>409</v>
      </c>
      <c r="D284" s="32">
        <f t="shared" si="2250"/>
        <v>19063</v>
      </c>
      <c r="E284" s="33">
        <v>18530</v>
      </c>
      <c r="F284" s="48">
        <v>0.9</v>
      </c>
      <c r="G284" s="35">
        <v>1</v>
      </c>
      <c r="H284" s="35">
        <v>1</v>
      </c>
      <c r="I284" s="32">
        <v>1.4</v>
      </c>
      <c r="J284" s="32">
        <v>1.68</v>
      </c>
      <c r="K284" s="32">
        <v>2.23</v>
      </c>
      <c r="L284" s="32">
        <v>2.57</v>
      </c>
      <c r="M284" s="51">
        <f t="shared" ref="M284:BX284" si="2338">SUM(M285:M303)</f>
        <v>399</v>
      </c>
      <c r="N284" s="51">
        <f t="shared" si="2338"/>
        <v>15267724.265558334</v>
      </c>
      <c r="O284" s="51">
        <f t="shared" si="2338"/>
        <v>814</v>
      </c>
      <c r="P284" s="51">
        <f t="shared" si="2338"/>
        <v>27875333.667999998</v>
      </c>
      <c r="Q284" s="51">
        <f t="shared" si="2338"/>
        <v>0</v>
      </c>
      <c r="R284" s="51">
        <f t="shared" si="2338"/>
        <v>0</v>
      </c>
      <c r="S284" s="51">
        <f t="shared" si="2338"/>
        <v>0</v>
      </c>
      <c r="T284" s="51">
        <f t="shared" si="2338"/>
        <v>0</v>
      </c>
      <c r="U284" s="51">
        <f t="shared" si="2338"/>
        <v>318</v>
      </c>
      <c r="V284" s="51">
        <f t="shared" si="2338"/>
        <v>11164008.770354997</v>
      </c>
      <c r="W284" s="51">
        <f t="shared" si="2338"/>
        <v>43</v>
      </c>
      <c r="X284" s="51">
        <f t="shared" si="2338"/>
        <v>1350486.212308333</v>
      </c>
      <c r="Y284" s="51">
        <f t="shared" si="2338"/>
        <v>0</v>
      </c>
      <c r="Z284" s="51">
        <f t="shared" si="2338"/>
        <v>0</v>
      </c>
      <c r="AA284" s="51">
        <f t="shared" si="2338"/>
        <v>0</v>
      </c>
      <c r="AB284" s="51">
        <f t="shared" si="2338"/>
        <v>0</v>
      </c>
      <c r="AC284" s="51">
        <f t="shared" si="2338"/>
        <v>0</v>
      </c>
      <c r="AD284" s="51">
        <f t="shared" si="2338"/>
        <v>0</v>
      </c>
      <c r="AE284" s="51">
        <f t="shared" si="2338"/>
        <v>644</v>
      </c>
      <c r="AF284" s="51">
        <f t="shared" si="2338"/>
        <v>17989275.03164167</v>
      </c>
      <c r="AG284" s="51">
        <f t="shared" si="2338"/>
        <v>30</v>
      </c>
      <c r="AH284" s="51">
        <f t="shared" si="2338"/>
        <v>600252.88271666667</v>
      </c>
      <c r="AI284" s="51">
        <f t="shared" si="2338"/>
        <v>0</v>
      </c>
      <c r="AJ284" s="51">
        <f t="shared" si="2338"/>
        <v>0</v>
      </c>
      <c r="AK284" s="51">
        <f t="shared" si="2338"/>
        <v>715</v>
      </c>
      <c r="AL284" s="51">
        <f t="shared" si="2338"/>
        <v>13508456.220320832</v>
      </c>
      <c r="AM284" s="51">
        <f t="shared" si="2338"/>
        <v>308</v>
      </c>
      <c r="AN284" s="51">
        <f t="shared" si="2338"/>
        <v>8195651.6606160002</v>
      </c>
      <c r="AO284" s="51">
        <f t="shared" si="2338"/>
        <v>0</v>
      </c>
      <c r="AP284" s="51">
        <f t="shared" si="2338"/>
        <v>0</v>
      </c>
      <c r="AQ284" s="51">
        <f t="shared" si="2338"/>
        <v>1276</v>
      </c>
      <c r="AR284" s="51">
        <f t="shared" si="2338"/>
        <v>34716781.553215995</v>
      </c>
      <c r="AS284" s="51">
        <f t="shared" si="2338"/>
        <v>275</v>
      </c>
      <c r="AT284" s="51">
        <f t="shared" si="2338"/>
        <v>9987090.7146500014</v>
      </c>
      <c r="AU284" s="51">
        <f t="shared" si="2338"/>
        <v>0</v>
      </c>
      <c r="AV284" s="51">
        <f t="shared" si="2338"/>
        <v>0</v>
      </c>
      <c r="AW284" s="51">
        <f t="shared" si="2338"/>
        <v>0</v>
      </c>
      <c r="AX284" s="51">
        <f t="shared" si="2338"/>
        <v>0</v>
      </c>
      <c r="AY284" s="51">
        <f t="shared" si="2338"/>
        <v>85</v>
      </c>
      <c r="AZ284" s="51">
        <f t="shared" si="2338"/>
        <v>2429913.7854250004</v>
      </c>
      <c r="BA284" s="51">
        <f t="shared" si="2338"/>
        <v>0</v>
      </c>
      <c r="BB284" s="51">
        <f t="shared" si="2338"/>
        <v>0</v>
      </c>
      <c r="BC284" s="51">
        <f t="shared" si="2338"/>
        <v>0</v>
      </c>
      <c r="BD284" s="51">
        <f t="shared" si="2338"/>
        <v>0</v>
      </c>
      <c r="BE284" s="51">
        <f t="shared" si="2338"/>
        <v>0</v>
      </c>
      <c r="BF284" s="51">
        <f t="shared" si="2338"/>
        <v>0</v>
      </c>
      <c r="BG284" s="51">
        <f t="shared" si="2338"/>
        <v>0</v>
      </c>
      <c r="BH284" s="51">
        <f t="shared" si="2338"/>
        <v>0</v>
      </c>
      <c r="BI284" s="51">
        <f t="shared" si="2338"/>
        <v>225</v>
      </c>
      <c r="BJ284" s="51">
        <f t="shared" si="2338"/>
        <v>5544875.0459375</v>
      </c>
      <c r="BK284" s="51">
        <f t="shared" si="2338"/>
        <v>97</v>
      </c>
      <c r="BL284" s="51">
        <f t="shared" si="2338"/>
        <v>3660865.7180199996</v>
      </c>
      <c r="BM284" s="51">
        <f t="shared" si="2338"/>
        <v>36</v>
      </c>
      <c r="BN284" s="51">
        <f t="shared" si="2338"/>
        <v>780656.73</v>
      </c>
      <c r="BO284" s="51">
        <f t="shared" si="2338"/>
        <v>3</v>
      </c>
      <c r="BP284" s="51">
        <f t="shared" si="2338"/>
        <v>71827.98</v>
      </c>
      <c r="BQ284" s="51">
        <f t="shared" si="2338"/>
        <v>0</v>
      </c>
      <c r="BR284" s="51">
        <f t="shared" si="2338"/>
        <v>0</v>
      </c>
      <c r="BS284" s="51">
        <f t="shared" si="2338"/>
        <v>38</v>
      </c>
      <c r="BT284" s="51">
        <f t="shared" si="2338"/>
        <v>826282.19893333339</v>
      </c>
      <c r="BU284" s="51">
        <f t="shared" si="2338"/>
        <v>15</v>
      </c>
      <c r="BV284" s="51">
        <f t="shared" si="2338"/>
        <v>359139.9</v>
      </c>
      <c r="BW284" s="51">
        <f t="shared" si="2338"/>
        <v>0</v>
      </c>
      <c r="BX284" s="51">
        <f t="shared" si="2338"/>
        <v>0</v>
      </c>
      <c r="BY284" s="51">
        <f t="shared" ref="BY284:DQ284" si="2339">SUM(BY285:BY303)</f>
        <v>0</v>
      </c>
      <c r="BZ284" s="51">
        <f t="shared" si="2339"/>
        <v>0</v>
      </c>
      <c r="CA284" s="51">
        <f t="shared" si="2339"/>
        <v>14</v>
      </c>
      <c r="CB284" s="51">
        <f t="shared" si="2339"/>
        <v>481386.08139999997</v>
      </c>
      <c r="CC284" s="51">
        <f t="shared" si="2339"/>
        <v>8</v>
      </c>
      <c r="CD284" s="51">
        <f t="shared" si="2339"/>
        <v>237215.12042666663</v>
      </c>
      <c r="CE284" s="51">
        <f t="shared" si="2339"/>
        <v>27</v>
      </c>
      <c r="CF284" s="51">
        <f t="shared" si="2339"/>
        <v>538709.85</v>
      </c>
      <c r="CG284" s="51">
        <f t="shared" si="2339"/>
        <v>260</v>
      </c>
      <c r="CH284" s="51">
        <f t="shared" si="2339"/>
        <v>5237024.226933334</v>
      </c>
      <c r="CI284" s="51">
        <f t="shared" si="2339"/>
        <v>228</v>
      </c>
      <c r="CJ284" s="51">
        <f t="shared" si="2339"/>
        <v>3503165.572375</v>
      </c>
      <c r="CK284" s="51">
        <f t="shared" si="2339"/>
        <v>396</v>
      </c>
      <c r="CL284" s="51">
        <f t="shared" si="2339"/>
        <v>10218062.911322</v>
      </c>
      <c r="CM284" s="51">
        <f t="shared" si="2339"/>
        <v>237</v>
      </c>
      <c r="CN284" s="51">
        <f t="shared" si="2339"/>
        <v>6306415.7986829989</v>
      </c>
      <c r="CO284" s="59">
        <f t="shared" si="2339"/>
        <v>93</v>
      </c>
      <c r="CP284" s="51">
        <f t="shared" si="2339"/>
        <v>1864902.1883333328</v>
      </c>
      <c r="CQ284" s="51">
        <f t="shared" si="2339"/>
        <v>123</v>
      </c>
      <c r="CR284" s="51">
        <f t="shared" si="2339"/>
        <v>4176620.3708180008</v>
      </c>
      <c r="CS284" s="51">
        <f t="shared" si="2339"/>
        <v>76</v>
      </c>
      <c r="CT284" s="51">
        <f t="shared" si="2339"/>
        <v>1947513.5164379997</v>
      </c>
      <c r="CU284" s="51">
        <f t="shared" si="2339"/>
        <v>101</v>
      </c>
      <c r="CV284" s="51">
        <f t="shared" si="2339"/>
        <v>3087960.661506</v>
      </c>
      <c r="CW284" s="51">
        <f t="shared" si="2339"/>
        <v>112</v>
      </c>
      <c r="CX284" s="51">
        <f t="shared" si="2339"/>
        <v>2865367.5032079997</v>
      </c>
      <c r="CY284" s="51">
        <f t="shared" si="2339"/>
        <v>160</v>
      </c>
      <c r="CZ284" s="51">
        <f t="shared" si="2339"/>
        <v>5075692.0576879997</v>
      </c>
      <c r="DA284" s="51">
        <f t="shared" si="2339"/>
        <v>141</v>
      </c>
      <c r="DB284" s="51">
        <f t="shared" si="2339"/>
        <v>3642521.3046249994</v>
      </c>
      <c r="DC284" s="51">
        <f t="shared" si="2339"/>
        <v>127</v>
      </c>
      <c r="DD284" s="51">
        <f t="shared" si="2339"/>
        <v>2860463.8322749995</v>
      </c>
      <c r="DE284" s="51">
        <f t="shared" si="2339"/>
        <v>51</v>
      </c>
      <c r="DF284" s="51">
        <f t="shared" si="2339"/>
        <v>1416332.4391999999</v>
      </c>
      <c r="DG284" s="51">
        <f t="shared" si="2339"/>
        <v>195</v>
      </c>
      <c r="DH284" s="51">
        <f t="shared" si="2339"/>
        <v>5295994.3378999997</v>
      </c>
      <c r="DI284" s="51">
        <f t="shared" si="2339"/>
        <v>31</v>
      </c>
      <c r="DJ284" s="51">
        <f t="shared" si="2339"/>
        <v>1567308.6867250002</v>
      </c>
      <c r="DK284" s="51">
        <f t="shared" si="2339"/>
        <v>167</v>
      </c>
      <c r="DL284" s="51">
        <f t="shared" si="2339"/>
        <v>6585279.4219516665</v>
      </c>
      <c r="DM284" s="51">
        <f t="shared" si="2339"/>
        <v>0</v>
      </c>
      <c r="DN284" s="51">
        <f t="shared" si="2339"/>
        <v>0</v>
      </c>
      <c r="DO284" s="51">
        <f t="shared" si="2339"/>
        <v>7868</v>
      </c>
      <c r="DP284" s="51">
        <f t="shared" si="2339"/>
        <v>221236558.21950668</v>
      </c>
      <c r="DQ284" s="51">
        <f t="shared" si="2339"/>
        <v>7746</v>
      </c>
      <c r="DR284" s="70">
        <f t="shared" si="2248"/>
        <v>0.98449415353329939</v>
      </c>
    </row>
    <row r="285" spans="1:122" ht="30" customHeight="1" x14ac:dyDescent="0.25">
      <c r="A285" s="43"/>
      <c r="B285" s="44">
        <v>242</v>
      </c>
      <c r="C285" s="31" t="s">
        <v>410</v>
      </c>
      <c r="D285" s="32">
        <f t="shared" si="2250"/>
        <v>19063</v>
      </c>
      <c r="E285" s="33">
        <v>18530</v>
      </c>
      <c r="F285" s="45">
        <v>0.61</v>
      </c>
      <c r="G285" s="35">
        <v>1</v>
      </c>
      <c r="H285" s="35">
        <v>1</v>
      </c>
      <c r="I285" s="32">
        <v>1.4</v>
      </c>
      <c r="J285" s="32">
        <v>1.68</v>
      </c>
      <c r="K285" s="32">
        <v>2.23</v>
      </c>
      <c r="L285" s="32">
        <v>2.57</v>
      </c>
      <c r="M285" s="36">
        <v>20</v>
      </c>
      <c r="N285" s="36">
        <f t="shared" ref="N285:P314" si="2340">(M285/12*5*$D285*$F285*$G285*$I285*N$11)+(M285/12*7*$E285*$F285*$H285*$I285*N$12)</f>
        <v>340104.29016666667</v>
      </c>
      <c r="O285" s="36">
        <v>0</v>
      </c>
      <c r="P285" s="36">
        <f t="shared" si="2340"/>
        <v>0</v>
      </c>
      <c r="Q285" s="36">
        <v>0</v>
      </c>
      <c r="R285" s="36">
        <f t="shared" ref="R285" si="2341">(Q285/12*5*$D285*$F285*$G285*$I285*R$11)+(Q285/12*7*$E285*$F285*$H285*$I285*R$12)</f>
        <v>0</v>
      </c>
      <c r="S285" s="36"/>
      <c r="T285" s="36">
        <f t="shared" ref="T285" si="2342">(S285/12*5*$D285*$F285*$G285*$I285*T$11)+(S285/12*7*$E285*$F285*$H285*$I285*T$12)</f>
        <v>0</v>
      </c>
      <c r="U285" s="36">
        <v>0</v>
      </c>
      <c r="V285" s="36">
        <f t="shared" ref="V285" si="2343">(U285/12*5*$D285*$F285*$G285*$I285*V$11)+(U285/12*7*$E285*$F285*$H285*$I285*V$12)</f>
        <v>0</v>
      </c>
      <c r="W285" s="36">
        <v>3</v>
      </c>
      <c r="X285" s="36">
        <f t="shared" ref="X285" si="2344">(W285/12*5*$D285*$F285*$G285*$I285*X$11)+(W285/12*7*$E285*$F285*$H285*$I285*X$12)</f>
        <v>51015.643524999992</v>
      </c>
      <c r="Y285" s="36">
        <v>0</v>
      </c>
      <c r="Z285" s="36">
        <f t="shared" ref="Z285" si="2345">(Y285/12*5*$D285*$F285*$G285*$I285*Z$11)+(Y285/12*7*$E285*$F285*$H285*$I285*Z$12)</f>
        <v>0</v>
      </c>
      <c r="AA285" s="36">
        <v>0</v>
      </c>
      <c r="AB285" s="36">
        <f t="shared" ref="AB285" si="2346">(AA285/12*5*$D285*$F285*$G285*$I285*AB$11)+(AA285/12*7*$E285*$F285*$H285*$I285*AB$12)</f>
        <v>0</v>
      </c>
      <c r="AC285" s="36">
        <v>0</v>
      </c>
      <c r="AD285" s="36">
        <f t="shared" ref="AD285" si="2347">(AC285/12*5*$D285*$F285*$G285*$I285*AD$11)+(AC285/12*7*$E285*$F285*$H285*$I285*AD$12)</f>
        <v>0</v>
      </c>
      <c r="AE285" s="36">
        <v>226</v>
      </c>
      <c r="AF285" s="36">
        <f t="shared" ref="AF285" si="2348">(AE285/12*5*$D285*$F285*$G285*$I285*AF$11)+(AE285/12*7*$E285*$F285*$H285*$I285*AF$12)</f>
        <v>3843178.4788833326</v>
      </c>
      <c r="AG285" s="36">
        <v>0</v>
      </c>
      <c r="AH285" s="36">
        <f t="shared" ref="AH285" si="2349">(AG285/12*5*$D285*$F285*$G285*$I285*AH$11)+(AG285/12*7*$E285*$F285*$H285*$I285*AH$12)</f>
        <v>0</v>
      </c>
      <c r="AI285" s="36"/>
      <c r="AJ285" s="36">
        <f t="shared" ref="AJ285" si="2350">(AI285/12*5*$D285*$F285*$G285*$I285*AJ$11)+(AI285/12*7*$E285*$F285*$H285*$I285*AJ$12)</f>
        <v>0</v>
      </c>
      <c r="AK285" s="39">
        <v>10</v>
      </c>
      <c r="AL285" s="36">
        <f t="shared" ref="AL285" si="2351">(AK285/12*5*$D285*$F285*$G285*$I285*AL$11)+(AK285/12*7*$E285*$F285*$H285*$I285*AL$12)</f>
        <v>169034.65745833336</v>
      </c>
      <c r="AM285" s="40">
        <v>3</v>
      </c>
      <c r="AN285" s="36">
        <f t="shared" ref="AN285" si="2352">(AM285/12*5*$D285*$F285*$G285*$J285*AN$11)+(AM285/12*7*$E285*$F285*$H285*$J285*AN$12)</f>
        <v>58972.607903999997</v>
      </c>
      <c r="AO285" s="36">
        <v>0</v>
      </c>
      <c r="AP285" s="36">
        <f t="shared" ref="AP285" si="2353">(AO285/12*5*$D285*$F285*$G285*$J285*AP$11)+(AO285/12*7*$E285*$F285*$H285*$J285*AP$12)</f>
        <v>0</v>
      </c>
      <c r="AQ285" s="36">
        <v>250</v>
      </c>
      <c r="AR285" s="36">
        <f t="shared" ref="AR285" si="2354">(AQ285/12*5*$D285*$F285*$G285*$J285*AR$11)+(AQ285/12*7*$E285*$F285*$H285*$J285*AR$12)</f>
        <v>4914383.9919999996</v>
      </c>
      <c r="AS285" s="36">
        <v>0</v>
      </c>
      <c r="AT285" s="36">
        <f t="shared" ref="AT285" si="2355">(AS285/12*5*$D285*$F285*$G285*$J285*AT$11)+(AS285/12*7*$E285*$F285*$H285*$J285*AT$12)</f>
        <v>0</v>
      </c>
      <c r="AU285" s="36"/>
      <c r="AV285" s="36">
        <f t="shared" ref="AV285" si="2356">(AU285/12*5*$D285*$F285*$G285*$I285*AV$11)+(AU285/12*7*$E285*$F285*$H285*$I285*AV$12)</f>
        <v>0</v>
      </c>
      <c r="AW285" s="36"/>
      <c r="AX285" s="36">
        <f t="shared" ref="AX285" si="2357">(AW285/12*5*$D285*$F285*$G285*$I285*AX$11)+(AW285/12*7*$E285*$F285*$H285*$I285*AX$12)</f>
        <v>0</v>
      </c>
      <c r="AY285" s="36"/>
      <c r="AZ285" s="36">
        <f t="shared" ref="AZ285" si="2358">(AY285/12*5*$D285*$F285*$G285*$J285*AZ$11)+(AY285/12*7*$E285*$F285*$H285*$J285*AZ$12)</f>
        <v>0</v>
      </c>
      <c r="BA285" s="36">
        <v>0</v>
      </c>
      <c r="BB285" s="36">
        <f t="shared" ref="BB285" si="2359">(BA285/12*5*$D285*$F285*$G285*$I285*BB$11)+(BA285/12*7*$E285*$F285*$H285*$I285*BB$12)</f>
        <v>0</v>
      </c>
      <c r="BC285" s="36">
        <v>0</v>
      </c>
      <c r="BD285" s="36">
        <f t="shared" ref="BD285" si="2360">(BC285/12*5*$D285*$F285*$G285*$I285*BD$11)+(BC285/12*7*$E285*$F285*$H285*$I285*BD$12)</f>
        <v>0</v>
      </c>
      <c r="BE285" s="36">
        <v>0</v>
      </c>
      <c r="BF285" s="36">
        <f t="shared" ref="BF285" si="2361">(BE285/12*5*$D285*$F285*$G285*$I285*BF$11)+(BE285/12*7*$E285*$F285*$H285*$I285*BF$12)</f>
        <v>0</v>
      </c>
      <c r="BG285" s="36">
        <v>0</v>
      </c>
      <c r="BH285" s="36">
        <f t="shared" ref="BH285" si="2362">(BG285/12*5*$D285*$F285*$G285*$J285*BH$11)+(BG285/12*7*$E285*$F285*$H285*$J285*BH$12)</f>
        <v>0</v>
      </c>
      <c r="BI285" s="36">
        <v>27</v>
      </c>
      <c r="BJ285" s="36">
        <f t="shared" ref="BJ285" si="2363">(BI285/12*5*$D285*$F285*$G285*$I285*BJ$11)+(BI285/12*7*$E285*$F285*$H285*$I285*BJ$12)</f>
        <v>462254.30385749997</v>
      </c>
      <c r="BK285" s="36">
        <v>2</v>
      </c>
      <c r="BL285" s="36">
        <f t="shared" ref="BL285" si="2364">(BK285/12*5*$D285*$F285*$G285*$I285*BL$11)+(BK285/12*7*$E285*$F285*$H285*$I285*BL$12)</f>
        <v>32762.559946666661</v>
      </c>
      <c r="BM285" s="46">
        <v>0</v>
      </c>
      <c r="BN285" s="36">
        <f t="shared" ref="BN285" si="2365">(BM285/12*5*$D285*$F285*$G285*$J285*BN$11)+(BM285/12*7*$E285*$F285*$H285*$J285*BN$12)</f>
        <v>0</v>
      </c>
      <c r="BO285" s="36"/>
      <c r="BP285" s="36">
        <f t="shared" ref="BP285" si="2366">(BO285/12*5*$D285*$F285*$G285*$J285*BP$11)+(BO285/12*7*$E285*$F285*$H285*$J285*BP$12)</f>
        <v>0</v>
      </c>
      <c r="BQ285" s="36">
        <v>0</v>
      </c>
      <c r="BR285" s="36">
        <f t="shared" ref="BR285" si="2367">(BQ285/12*5*$D285*$F285*$G285*$I285*BR$11)+(BQ285/12*7*$E285*$F285*$H285*$I285*BR$12)</f>
        <v>0</v>
      </c>
      <c r="BS285" s="36">
        <v>2</v>
      </c>
      <c r="BT285" s="36">
        <f t="shared" ref="BT285" si="2368">(BS285/12*5*$D285*$F285*$G285*$I285*BT$11)+(BS285/12*7*$E285*$F285*$H285*$I285*BT$12)</f>
        <v>24149.532983333331</v>
      </c>
      <c r="BU285" s="36">
        <v>0</v>
      </c>
      <c r="BV285" s="36">
        <f t="shared" ref="BV285" si="2369">(BU285/12*5*$D285*$F285*$G285*$J285*BV$11)+(BU285/12*7*$E285*$F285*$H285*$J285*BV$12)</f>
        <v>0</v>
      </c>
      <c r="BW285" s="36"/>
      <c r="BX285" s="36">
        <f t="shared" ref="BX285" si="2370">(BW285/12*5*$D285*$F285*$G285*$J285*BX$11)+(BW285/12*7*$E285*$F285*$H285*$J285*BX$12)</f>
        <v>0</v>
      </c>
      <c r="BY285" s="36">
        <v>0</v>
      </c>
      <c r="BZ285" s="36">
        <f t="shared" ref="BZ285" si="2371">(BY285/12*5*$D285*$F285*$G285*$I285*BZ$11)+(BY285/12*7*$E285*$F285*$H285*$I285*BZ$12)</f>
        <v>0</v>
      </c>
      <c r="CA285" s="36"/>
      <c r="CB285" s="36">
        <f t="shared" ref="CB285" si="2372">(CA285/12*5*$D285*$F285*$G285*$J285*CB$11)+(CA285/12*7*$E285*$F285*$H285*$J285*CB$12)</f>
        <v>0</v>
      </c>
      <c r="CC285" s="36">
        <v>0</v>
      </c>
      <c r="CD285" s="36">
        <f t="shared" ref="CD285" si="2373">(CC285/12*5*$D285*$F285*$G285*$I285*CD$11)+(CC285/12*7*$E285*$F285*$H285*$I285*CD$12)</f>
        <v>0</v>
      </c>
      <c r="CE285" s="36"/>
      <c r="CF285" s="36">
        <f t="shared" ref="CF285" si="2374">(CE285/12*5*$D285*$F285*$G285*$I285*CF$11)+(CE285/12*7*$E285*$F285*$H285*$I285*CF$12)</f>
        <v>0</v>
      </c>
      <c r="CG285" s="36">
        <v>3</v>
      </c>
      <c r="CH285" s="36">
        <f t="shared" ref="CH285" si="2375">(CG285/12*5*$D285*$F285*$G285*$I285*CH$11)+(CG285/12*7*$E285*$F285*$H285*$I285*CH$12)</f>
        <v>36224.299474999993</v>
      </c>
      <c r="CI285" s="36">
        <v>17</v>
      </c>
      <c r="CJ285" s="36">
        <f t="shared" ref="CJ285" si="2376">(CI285/12*5*$D285*$F285*$G285*$I285*CJ$11)+(CI285/12*7*$E285*$F285*$H285*$I285*CJ$12)</f>
        <v>270881.53210416663</v>
      </c>
      <c r="CK285" s="36">
        <v>20</v>
      </c>
      <c r="CL285" s="36">
        <f t="shared" ref="CL285:CN285" si="2377">(CK285/12*5*$D285*$F285*$G285*$J285*CL$11)+(CK285/12*7*$E285*$F285*$H285*$J285*CL$12)</f>
        <v>389731.96094000002</v>
      </c>
      <c r="CM285" s="36">
        <v>23</v>
      </c>
      <c r="CN285" s="36">
        <f t="shared" si="2377"/>
        <v>515228.29043699999</v>
      </c>
      <c r="CO285" s="41">
        <v>9</v>
      </c>
      <c r="CP285" s="36">
        <f t="shared" ref="CP285" si="2378">(CO285/12*5*$D285*$F285*$G285*$I285*CP$11)+(CO285/12*7*$E285*$F285*$H285*$I285*CP$12)</f>
        <v>162865.21912499997</v>
      </c>
      <c r="CQ285" s="36">
        <v>40</v>
      </c>
      <c r="CR285" s="36">
        <f t="shared" ref="CR285" si="2379">(CQ285/12*5*$D285*$F285*$G285*$J285*CR$11)+(CQ285/12*7*$E285*$F285*$H285*$J285*CR$12)</f>
        <v>875811.46744000004</v>
      </c>
      <c r="CS285" s="36">
        <v>1</v>
      </c>
      <c r="CT285" s="36">
        <f t="shared" ref="CT285" si="2380">(CS285/12*5*$D285*$F285*$G285*$J285*CT$11)+(CS285/12*7*$E285*$F285*$H285*$J285*CT$12)</f>
        <v>19037.360313999998</v>
      </c>
      <c r="CU285" s="36">
        <v>1</v>
      </c>
      <c r="CV285" s="36">
        <f t="shared" ref="CV285" si="2381">(CU285/12*5*$D285*$F285*$G285*$J285*CV$11)+(CU285/12*7*$E285*$F285*$H285*$J285*CV$12)</f>
        <v>21935.986190999996</v>
      </c>
      <c r="CW285" s="36">
        <v>3</v>
      </c>
      <c r="CX285" s="36">
        <f t="shared" ref="CX285" si="2382">(CW285/12*5*$D285*$F285*$G285*$J285*CX$11)+(CW285/12*7*$E285*$F285*$H285*$J285*CX$12)</f>
        <v>65685.860057999991</v>
      </c>
      <c r="CY285" s="36">
        <v>16</v>
      </c>
      <c r="CZ285" s="36">
        <f t="shared" ref="CZ285" si="2383">(CY285/12*5*$D285*$F285*$G285*$J285*CZ$11)+(CY285/12*7*$E285*$F285*$H285*$J285*CZ$12)</f>
        <v>350975.77905599994</v>
      </c>
      <c r="DA285" s="36">
        <v>4</v>
      </c>
      <c r="DB285" s="36">
        <f t="shared" ref="DB285" si="2384">(DA285/12*5*$D285*$F285*$G285*$I285*DB$11)+(DA285/12*7*$E285*$F285*$H285*$I285*DB$12)</f>
        <v>72384.541833333307</v>
      </c>
      <c r="DC285" s="36">
        <v>23</v>
      </c>
      <c r="DD285" s="36">
        <f t="shared" ref="DD285" si="2385">(DC285/12*5*$D285*$F285*$G285*$I285*DD$11)+(DC285/12*7*$E285*$F285*$H285*$I285*DD$12)</f>
        <v>428576.8348516667</v>
      </c>
      <c r="DE285" s="36"/>
      <c r="DF285" s="36">
        <f t="shared" ref="DF285" si="2386">(DE285/12*5*$D285*$F285*$G285*$J285*DF$11)+(DE285/12*7*$E285*$F285*$H285*$J285*DF$12)</f>
        <v>0</v>
      </c>
      <c r="DG285" s="36">
        <v>2</v>
      </c>
      <c r="DH285" s="36">
        <f t="shared" ref="DH285" si="2387">(DG285/12*5*$D285*$F285*$G285*$J285*DH$11)+(DG285/12*7*$E285*$F285*$H285*$J285*DH$12)</f>
        <v>47097.912119999994</v>
      </c>
      <c r="DI285" s="36"/>
      <c r="DJ285" s="36">
        <f t="shared" ref="DJ285" si="2388">(DI285/12*5*$D285*$F285*$G285*$K285*DJ$11)+(DI285/12*7*$E285*$F285*$H285*$K285*DJ$12)</f>
        <v>0</v>
      </c>
      <c r="DK285" s="36"/>
      <c r="DL285" s="36">
        <f t="shared" ref="DL285:DL301" si="2389">(DK285/12*5*$D285*$F285*$G285*$L285*DL$11)+(DK285/12*7*$E285*$F285*$G285*$L285*DL$12)</f>
        <v>0</v>
      </c>
      <c r="DM285" s="36"/>
      <c r="DN285" s="36">
        <f t="shared" si="2249"/>
        <v>0</v>
      </c>
      <c r="DO285" s="36">
        <f t="shared" ref="DO285:DP303" si="2390">SUM(M285,O285,Q285,S285,U285,W285,Y285,AA285,AC285,AE285,AG285,AI285,AK285,AM285,AO285,AQ285,AS285,AU285,AW285,AY285,BA285,BC285,BE285,BG285,BI285,BK285,BM285,BO285,BQ285,BS285,BU285,BW285,BY285,CA285,CC285,CE285,CG285,CI285,CK285,CM285,CO285,CQ285,CS285,CU285,CW285,CY285,DA285,DC285,DE285,DG285,DI285,DK285,DM285)</f>
        <v>705</v>
      </c>
      <c r="DP285" s="36">
        <f t="shared" si="2390"/>
        <v>13152293.110669998</v>
      </c>
      <c r="DQ285" s="47">
        <f t="shared" ref="DQ285:DQ348" si="2391">ROUND(DO285*H285,0)</f>
        <v>705</v>
      </c>
      <c r="DR285" s="80">
        <f t="shared" si="2248"/>
        <v>1</v>
      </c>
    </row>
    <row r="286" spans="1:122" ht="30" customHeight="1" x14ac:dyDescent="0.25">
      <c r="A286" s="43">
        <v>1</v>
      </c>
      <c r="B286" s="44">
        <v>243</v>
      </c>
      <c r="C286" s="31" t="s">
        <v>411</v>
      </c>
      <c r="D286" s="32">
        <f t="shared" si="2250"/>
        <v>19063</v>
      </c>
      <c r="E286" s="33">
        <v>18530</v>
      </c>
      <c r="F286" s="45">
        <v>0.55000000000000004</v>
      </c>
      <c r="G286" s="35">
        <v>1</v>
      </c>
      <c r="H286" s="35">
        <v>1</v>
      </c>
      <c r="I286" s="32">
        <v>1.4</v>
      </c>
      <c r="J286" s="32">
        <v>1.68</v>
      </c>
      <c r="K286" s="32">
        <v>2.23</v>
      </c>
      <c r="L286" s="32">
        <v>2.57</v>
      </c>
      <c r="M286" s="36">
        <v>0</v>
      </c>
      <c r="N286" s="36">
        <f>(M286/12*5*$D286*$F286*$G286*$I286)+(M286/12*7*$E286*$F286*$H286*$I286)</f>
        <v>0</v>
      </c>
      <c r="O286" s="36">
        <v>0</v>
      </c>
      <c r="P286" s="36">
        <f>(O286/12*5*$D286*$F286*$G286*$I286)+(O286/12*7*$E286*$F286*$H286*$I286)</f>
        <v>0</v>
      </c>
      <c r="Q286" s="36">
        <v>0</v>
      </c>
      <c r="R286" s="36">
        <f>(Q286/12*5*$D286*$F286*$G286*$I286)+(Q286/12*7*$E286*$F286*$H286*$I286)</f>
        <v>0</v>
      </c>
      <c r="S286" s="36"/>
      <c r="T286" s="36">
        <f>(S286/12*5*$D286*$F286*$G286*$I286)+(S286/12*7*$E286*$F286*$H286*$I286)</f>
        <v>0</v>
      </c>
      <c r="U286" s="36">
        <v>30</v>
      </c>
      <c r="V286" s="36">
        <f>(U286/12*5*$D286*$F286*$G286*$I286)+(U286/12*7*$E286*$F286*$H286*$I286)</f>
        <v>433173.125</v>
      </c>
      <c r="W286" s="36">
        <v>0</v>
      </c>
      <c r="X286" s="36">
        <f>(W286/12*5*$D286*$F286*$G286*$I286)+(W286/12*7*$E286*$F286*$H286*$I286)</f>
        <v>0</v>
      </c>
      <c r="Y286" s="36">
        <v>0</v>
      </c>
      <c r="Z286" s="36">
        <f>(Y286/12*5*$D286*$F286*$G286*$I286)+(Y286/12*7*$E286*$F286*$H286*$I286)</f>
        <v>0</v>
      </c>
      <c r="AA286" s="36">
        <v>0</v>
      </c>
      <c r="AB286" s="36">
        <f>(AA286/12*5*$D286*$F286*$G286*$I286)+(AA286/12*7*$E286*$F286*$H286*$I286)</f>
        <v>0</v>
      </c>
      <c r="AC286" s="36">
        <v>0</v>
      </c>
      <c r="AD286" s="36">
        <f>(AC286/12*5*$D286*$F286*$G286*$I286)+(AC286/12*7*$E286*$F286*$H286*$I286)</f>
        <v>0</v>
      </c>
      <c r="AE286" s="36">
        <v>1</v>
      </c>
      <c r="AF286" s="36">
        <f>(AE286/12*5*$D286*$F286*$G286*$I286)+(AE286/12*7*$E286*$F286*$H286*$I286)</f>
        <v>14439.104166666666</v>
      </c>
      <c r="AG286" s="36">
        <v>0</v>
      </c>
      <c r="AH286" s="36">
        <f>(AG286/12*5*$D286*$F286*$G286*$I286)+(AG286/12*7*$E286*$F286*$H286*$I286)</f>
        <v>0</v>
      </c>
      <c r="AI286" s="36"/>
      <c r="AJ286" s="36">
        <f>(AI286/12*5*$D286*$F286*$G286*$I286)+(AI286/12*7*$E286*$F286*$H286*$I286)</f>
        <v>0</v>
      </c>
      <c r="AK286" s="39">
        <v>100</v>
      </c>
      <c r="AL286" s="36">
        <f>(AK286/12*5*$D286*$F286*$G286*$I286)+(AK286/12*7*$E286*$F286*$H286*$I286)</f>
        <v>1443910.4166666667</v>
      </c>
      <c r="AM286" s="78">
        <v>9</v>
      </c>
      <c r="AN286" s="36">
        <f>(AM286/12*5*$D286*$F286*$G286*$J286)+(AM286/12*7*$E286*$F286*$H286*$J286)</f>
        <v>155942.32500000001</v>
      </c>
      <c r="AO286" s="36">
        <v>0</v>
      </c>
      <c r="AP286" s="36">
        <f>(AO286/12*5*$D286*$F286*$G286*$J286)+(AO286/12*7*$E286*$F286*$H286*$J286)</f>
        <v>0</v>
      </c>
      <c r="AQ286" s="36">
        <v>92</v>
      </c>
      <c r="AR286" s="36">
        <f>(AQ286/12*5*$D286*$F286*$G286*$J286)+(AQ286/12*7*$E286*$F286*$H286*$J286)</f>
        <v>1594077.1</v>
      </c>
      <c r="AS286" s="36">
        <v>15</v>
      </c>
      <c r="AT286" s="36">
        <f>(AS286/12*5*$D286*$F286*$G286*$J286)+(AS286/12*7*$E286*$F286*$H286*$J286)</f>
        <v>259903.875</v>
      </c>
      <c r="AU286" s="36"/>
      <c r="AV286" s="36">
        <f>(AU286/12*5*$D286*$F286*$G286*$I286)+(AU286/12*7*$E286*$F286*$H286*$I286)</f>
        <v>0</v>
      </c>
      <c r="AW286" s="36"/>
      <c r="AX286" s="36">
        <f>(AW286/12*5*$D286*$F286*$G286*$I286)+(AW286/12*7*$E286*$F286*$H286*$I286)</f>
        <v>0</v>
      </c>
      <c r="AY286" s="36"/>
      <c r="AZ286" s="36">
        <f>(AY286/12*5*$D286*$F286*$G286*$J286)+(AY286/12*7*$E286*$F286*$H286*$J286)</f>
        <v>0</v>
      </c>
      <c r="BA286" s="36">
        <v>0</v>
      </c>
      <c r="BB286" s="36">
        <f>(BA286/12*5*$D286*$F286*$G286*$I286)+(BA286/12*7*$E286*$F286*$H286*$I286)</f>
        <v>0</v>
      </c>
      <c r="BC286" s="36">
        <v>0</v>
      </c>
      <c r="BD286" s="36">
        <f>(BC286/12*5*$D286*$F286*$G286*$I286)+(BC286/12*7*$E286*$F286*$H286*$I286)</f>
        <v>0</v>
      </c>
      <c r="BE286" s="36">
        <v>0</v>
      </c>
      <c r="BF286" s="36">
        <f>(BE286/12*5*$D286*$F286*$G286*$I286)+(BE286/12*7*$E286*$F286*$H286*$I286)</f>
        <v>0</v>
      </c>
      <c r="BG286" s="36">
        <v>0</v>
      </c>
      <c r="BH286" s="36">
        <f>(BG286/12*5*$D286*$F286*$G286*$J286)+(BG286/12*7*$E286*$F286*$H286*$J286)</f>
        <v>0</v>
      </c>
      <c r="BI286" s="36">
        <v>3</v>
      </c>
      <c r="BJ286" s="36">
        <f>(BI286/12*5*$D286*$F286*$G286*$I286)+(BI286/12*7*$E286*$F286*$H286*$I286)</f>
        <v>43317.3125</v>
      </c>
      <c r="BK286" s="36">
        <v>3</v>
      </c>
      <c r="BL286" s="36">
        <f>(BK286/12*5*$D286*$F286*$G286*$I286)+(BK286/12*7*$E286*$F286*$H286*$I286)</f>
        <v>43317.3125</v>
      </c>
      <c r="BM286" s="46">
        <v>2</v>
      </c>
      <c r="BN286" s="36">
        <f>(BM286/12*5*$D286*$F286*$G286*$J286)+(BM286/12*7*$E286*$F286*$H286*$J286)</f>
        <v>34653.85</v>
      </c>
      <c r="BO286" s="36">
        <v>0</v>
      </c>
      <c r="BP286" s="36">
        <f>(BO286/12*5*$D286*$F286*$G286*$J286)+(BO286/12*7*$E286*$F286*$H286*$J286)</f>
        <v>0</v>
      </c>
      <c r="BQ286" s="36">
        <v>0</v>
      </c>
      <c r="BR286" s="36">
        <f>(BQ286/12*5*$D286*$F286*$G286*$I286)+(BQ286/12*7*$E286*$F286*$H286*$I286)</f>
        <v>0</v>
      </c>
      <c r="BS286" s="36">
        <v>0</v>
      </c>
      <c r="BT286" s="36">
        <f>(BS286/12*5*$D286*$F286*$G286*$I286)+(BS286/12*7*$E286*$F286*$H286*$I286)</f>
        <v>0</v>
      </c>
      <c r="BU286" s="36">
        <v>0</v>
      </c>
      <c r="BV286" s="36">
        <f>(BU286/12*5*$D286*$F286*$G286*$J286)+(BU286/12*7*$E286*$F286*$H286*$J286)</f>
        <v>0</v>
      </c>
      <c r="BW286" s="36"/>
      <c r="BX286" s="36">
        <f>(BW286/12*5*$D286*$F286*$G286*$J286)+(BW286/12*7*$E286*$F286*$H286*$J286)</f>
        <v>0</v>
      </c>
      <c r="BY286" s="36">
        <v>0</v>
      </c>
      <c r="BZ286" s="36">
        <f>(BY286/12*5*$D286*$F286*$G286*$I286)+(BY286/12*7*$E286*$F286*$H286*$I286)</f>
        <v>0</v>
      </c>
      <c r="CA286" s="36"/>
      <c r="CB286" s="36">
        <f>(CA286/12*5*$D286*$F286*$G286*$J286)+(CA286/12*7*$E286*$F286*$H286*$J286)</f>
        <v>0</v>
      </c>
      <c r="CC286" s="36">
        <v>0</v>
      </c>
      <c r="CD286" s="36">
        <f>(CC286/12*5*$D286*$F286*$G286*$I286)+(CC286/12*7*$E286*$F286*$H286*$I286)</f>
        <v>0</v>
      </c>
      <c r="CE286" s="36"/>
      <c r="CF286" s="36">
        <f>(CE286/12*5*$D286*$F286*$G286*$I286)+(CE286/12*7*$E286*$F286*$H286*$I286)</f>
        <v>0</v>
      </c>
      <c r="CG286" s="36"/>
      <c r="CH286" s="36">
        <f>(CG286/12*5*$D286*$F286*$G286*$I286)+(CG286/12*7*$E286*$F286*$H286*$I286)</f>
        <v>0</v>
      </c>
      <c r="CI286" s="36"/>
      <c r="CJ286" s="36">
        <f>(CI286/12*5*$D286*$F286*$G286*$I286)+(CI286/12*7*$E286*$F286*$H286*$I286)</f>
        <v>0</v>
      </c>
      <c r="CK286" s="36">
        <v>6</v>
      </c>
      <c r="CL286" s="36">
        <f>(CK286/12*5*$D286*$F286*$G286*$J286)+(CK286/12*7*$E286*$F286*$H286*$J286)</f>
        <v>103961.55</v>
      </c>
      <c r="CM286" s="36">
        <v>8</v>
      </c>
      <c r="CN286" s="36">
        <f>(CM286/12*5*$D286*$F286*$G286*$J286)+(CM286/12*7*$E286*$F286*$H286*$J286)</f>
        <v>138615.4</v>
      </c>
      <c r="CO286" s="41">
        <v>1</v>
      </c>
      <c r="CP286" s="36">
        <f>(CO286/12*5*$D286*$F286*$G286*$I286)+(CO286/12*7*$E286*$F286*$H286*$I286)</f>
        <v>14439.104166666666</v>
      </c>
      <c r="CQ286" s="36"/>
      <c r="CR286" s="36">
        <f>(CQ286/12*5*$D286*$F286*$G286*$J286)+(CQ286/12*7*$E286*$F286*$H286*$J286)</f>
        <v>0</v>
      </c>
      <c r="CS286" s="36"/>
      <c r="CT286" s="36">
        <f>(CS286/12*5*$D286*$F286*$G286*$J286)+(CS286/12*7*$E286*$F286*$H286*$J286)</f>
        <v>0</v>
      </c>
      <c r="CU286" s="36">
        <v>10</v>
      </c>
      <c r="CV286" s="36">
        <f>(CU286/12*5*$D286*$F286*$G286*$J286)+(CU286/12*7*$E286*$F286*$H286*$J286)</f>
        <v>173269.25</v>
      </c>
      <c r="CW286" s="36">
        <v>19</v>
      </c>
      <c r="CX286" s="36">
        <f>(CW286/12*5*$D286*$F286*$G286*$J286)+(CW286/12*7*$E286*$F286*$H286*$J286)</f>
        <v>329211.57500000001</v>
      </c>
      <c r="CY286" s="36"/>
      <c r="CZ286" s="36">
        <f>(CY286/12*5*$D286*$F286*$G286*$J286)+(CY286/12*7*$E286*$F286*$H286*$J286)</f>
        <v>0</v>
      </c>
      <c r="DA286" s="36">
        <v>3</v>
      </c>
      <c r="DB286" s="36">
        <f>(DA286/12*5*$D286*$F286*$G286*$I286)+(DA286/12*7*$E286*$F286*$H286*$I286)</f>
        <v>43317.3125</v>
      </c>
      <c r="DC286" s="36"/>
      <c r="DD286" s="36">
        <f>(DC286/12*5*$D286*$F286*$G286*$I286)+(DC286/12*7*$E286*$F286*$H286*$I286)</f>
        <v>0</v>
      </c>
      <c r="DE286" s="36"/>
      <c r="DF286" s="36">
        <f>(DE286/12*5*$D286*$F286*$G286*$J286)+(DE286/12*7*$E286*$F286*$H286*$J286)</f>
        <v>0</v>
      </c>
      <c r="DG286" s="36"/>
      <c r="DH286" s="36">
        <f>(DG286/12*5*$D286*$F286*$G286*$J286)+(DG286/12*7*$E286*$F286*$H286*$J286)</f>
        <v>0</v>
      </c>
      <c r="DI286" s="36"/>
      <c r="DJ286" s="36">
        <f>(DI286/12*5*$D286*$F286*$G286*$K286)+(DI286/12*7*$E286*$F286*$H286*$K286)</f>
        <v>0</v>
      </c>
      <c r="DK286" s="36"/>
      <c r="DL286" s="36">
        <f>(DK286/12*5*$D286*$F286*$G286*$L286)+(DK286/12*7*$E286*$F286*$H286*$L286)</f>
        <v>0</v>
      </c>
      <c r="DM286" s="36"/>
      <c r="DN286" s="36">
        <f>(DM286*$D286*$F286*$G286*$J286)</f>
        <v>0</v>
      </c>
      <c r="DO286" s="36">
        <f t="shared" si="2390"/>
        <v>302</v>
      </c>
      <c r="DP286" s="36">
        <f t="shared" si="2390"/>
        <v>4825548.6125000007</v>
      </c>
      <c r="DQ286" s="47">
        <f t="shared" si="2391"/>
        <v>302</v>
      </c>
      <c r="DR286" s="80">
        <f t="shared" si="2248"/>
        <v>1</v>
      </c>
    </row>
    <row r="287" spans="1:122" ht="30" customHeight="1" x14ac:dyDescent="0.25">
      <c r="A287" s="43"/>
      <c r="B287" s="44">
        <v>244</v>
      </c>
      <c r="C287" s="31" t="s">
        <v>412</v>
      </c>
      <c r="D287" s="32">
        <f t="shared" si="2250"/>
        <v>19063</v>
      </c>
      <c r="E287" s="33">
        <v>18530</v>
      </c>
      <c r="F287" s="45">
        <v>0.71</v>
      </c>
      <c r="G287" s="35">
        <v>1</v>
      </c>
      <c r="H287" s="35">
        <v>1</v>
      </c>
      <c r="I287" s="32">
        <v>1.4</v>
      </c>
      <c r="J287" s="32">
        <v>1.68</v>
      </c>
      <c r="K287" s="32">
        <v>2.23</v>
      </c>
      <c r="L287" s="32">
        <v>2.57</v>
      </c>
      <c r="M287" s="36">
        <v>80</v>
      </c>
      <c r="N287" s="36">
        <f t="shared" si="2340"/>
        <v>1583436.3673333332</v>
      </c>
      <c r="O287" s="36">
        <v>100</v>
      </c>
      <c r="P287" s="36">
        <f t="shared" si="2340"/>
        <v>1979295.4591666667</v>
      </c>
      <c r="Q287" s="36">
        <v>0</v>
      </c>
      <c r="R287" s="36">
        <f t="shared" ref="R287:R288" si="2392">(Q287/12*5*$D287*$F287*$G287*$I287*R$11)+(Q287/12*7*$E287*$F287*$H287*$I287*R$12)</f>
        <v>0</v>
      </c>
      <c r="S287" s="36"/>
      <c r="T287" s="36">
        <f t="shared" ref="T287:T288" si="2393">(S287/12*5*$D287*$F287*$G287*$I287*T$11)+(S287/12*7*$E287*$F287*$H287*$I287*T$12)</f>
        <v>0</v>
      </c>
      <c r="U287" s="36">
        <v>15</v>
      </c>
      <c r="V287" s="36">
        <f t="shared" ref="V287:V288" si="2394">(U287/12*5*$D287*$F287*$G287*$I287*V$11)+(U287/12*7*$E287*$F287*$H287*$I287*V$12)</f>
        <v>298907.60996249999</v>
      </c>
      <c r="W287" s="36">
        <v>2</v>
      </c>
      <c r="X287" s="36">
        <f t="shared" ref="X287:X288" si="2395">(W287/12*5*$D287*$F287*$G287*$I287*X$11)+(W287/12*7*$E287*$F287*$H287*$I287*X$12)</f>
        <v>39585.90918333333</v>
      </c>
      <c r="Y287" s="36">
        <v>0</v>
      </c>
      <c r="Z287" s="36">
        <f t="shared" ref="Z287:Z288" si="2396">(Y287/12*5*$D287*$F287*$G287*$I287*Z$11)+(Y287/12*7*$E287*$F287*$H287*$I287*Z$12)</f>
        <v>0</v>
      </c>
      <c r="AA287" s="36">
        <v>0</v>
      </c>
      <c r="AB287" s="36">
        <f t="shared" ref="AB287:AB288" si="2397">(AA287/12*5*$D287*$F287*$G287*$I287*AB$11)+(AA287/12*7*$E287*$F287*$H287*$I287*AB$12)</f>
        <v>0</v>
      </c>
      <c r="AC287" s="36">
        <v>0</v>
      </c>
      <c r="AD287" s="36">
        <f t="shared" ref="AD287:AD288" si="2398">(AC287/12*5*$D287*$F287*$G287*$I287*AD$11)+(AC287/12*7*$E287*$F287*$H287*$I287*AD$12)</f>
        <v>0</v>
      </c>
      <c r="AE287" s="36">
        <v>87</v>
      </c>
      <c r="AF287" s="36">
        <f t="shared" ref="AF287:AF288" si="2399">(AE287/12*5*$D287*$F287*$G287*$I287*AF$11)+(AE287/12*7*$E287*$F287*$H287*$I287*AF$12)</f>
        <v>1721987.0494749998</v>
      </c>
      <c r="AG287" s="36">
        <v>2</v>
      </c>
      <c r="AH287" s="36">
        <f t="shared" ref="AH287:AH288" si="2400">(AG287/12*5*$D287*$F287*$G287*$I287*AH$11)+(AG287/12*7*$E287*$F287*$H287*$I287*AH$12)</f>
        <v>33709.13268333333</v>
      </c>
      <c r="AI287" s="36"/>
      <c r="AJ287" s="36">
        <f t="shared" ref="AJ287:AJ288" si="2401">(AI287/12*5*$D287*$F287*$G287*$I287*AJ$11)+(AI287/12*7*$E287*$F287*$H287*$I287*AJ$12)</f>
        <v>0</v>
      </c>
      <c r="AK287" s="39">
        <v>343</v>
      </c>
      <c r="AL287" s="36">
        <f t="shared" ref="AL287:AL288" si="2402">(AK287/12*5*$D287*$F287*$G287*$I287*AL$11)+(AK287/12*7*$E287*$F287*$H287*$I287*AL$12)</f>
        <v>6748362.316529166</v>
      </c>
      <c r="AM287" s="40">
        <v>95</v>
      </c>
      <c r="AN287" s="36">
        <f t="shared" ref="AN287:AN295" si="2403">(AM287/12*5*$D287*$F287*$G287*$J287*AN$11)+(AM287/12*7*$E287*$F287*$H287*$J287*AN$12)</f>
        <v>2173607.8705599997</v>
      </c>
      <c r="AO287" s="36">
        <v>0</v>
      </c>
      <c r="AP287" s="36">
        <f t="shared" ref="AP287:AP295" si="2404">(AO287/12*5*$D287*$F287*$G287*$J287*AP$11)+(AO287/12*7*$E287*$F287*$H287*$J287*AP$12)</f>
        <v>0</v>
      </c>
      <c r="AQ287" s="36">
        <v>290</v>
      </c>
      <c r="AR287" s="36">
        <f t="shared" ref="AR287:AR295" si="2405">(AQ287/12*5*$D287*$F287*$G287*$J287*AR$11)+(AQ287/12*7*$E287*$F287*$H287*$J287*AR$12)</f>
        <v>6635224.0259199999</v>
      </c>
      <c r="AS287" s="36">
        <v>20</v>
      </c>
      <c r="AT287" s="36">
        <f t="shared" ref="AT287:AT295" si="2406">(AS287/12*5*$D287*$F287*$G287*$J287*AT$11)+(AS287/12*7*$E287*$F287*$H287*$J287*AT$12)</f>
        <v>472188.61690000002</v>
      </c>
      <c r="AU287" s="36"/>
      <c r="AV287" s="36">
        <f t="shared" ref="AV287:AV288" si="2407">(AU287/12*5*$D287*$F287*$G287*$I287*AV$11)+(AU287/12*7*$E287*$F287*$H287*$I287*AV$12)</f>
        <v>0</v>
      </c>
      <c r="AW287" s="36"/>
      <c r="AX287" s="36">
        <f t="shared" ref="AX287:AX288" si="2408">(AW287/12*5*$D287*$F287*$G287*$I287*AX$11)+(AW287/12*7*$E287*$F287*$H287*$I287*AX$12)</f>
        <v>0</v>
      </c>
      <c r="AY287" s="36">
        <v>15</v>
      </c>
      <c r="AZ287" s="36">
        <f t="shared" ref="AZ287:AZ295" si="2409">(AY287/12*5*$D287*$F287*$G287*$J287*AZ$11)+(AY287/12*7*$E287*$F287*$H287*$J287*AZ$12)</f>
        <v>333834.71362499997</v>
      </c>
      <c r="BA287" s="36">
        <v>0</v>
      </c>
      <c r="BB287" s="36">
        <f t="shared" ref="BB287:BB288" si="2410">(BA287/12*5*$D287*$F287*$G287*$I287*BB$11)+(BA287/12*7*$E287*$F287*$H287*$I287*BB$12)</f>
        <v>0</v>
      </c>
      <c r="BC287" s="36">
        <v>0</v>
      </c>
      <c r="BD287" s="36">
        <f t="shared" ref="BD287:BD288" si="2411">(BC287/12*5*$D287*$F287*$G287*$I287*BD$11)+(BC287/12*7*$E287*$F287*$H287*$I287*BD$12)</f>
        <v>0</v>
      </c>
      <c r="BE287" s="36">
        <v>0</v>
      </c>
      <c r="BF287" s="36">
        <f t="shared" ref="BF287:BF288" si="2412">(BE287/12*5*$D287*$F287*$G287*$I287*BF$11)+(BE287/12*7*$E287*$F287*$H287*$I287*BF$12)</f>
        <v>0</v>
      </c>
      <c r="BG287" s="36">
        <v>0</v>
      </c>
      <c r="BH287" s="36">
        <f t="shared" ref="BH287:BH295" si="2413">(BG287/12*5*$D287*$F287*$G287*$J287*BH$11)+(BG287/12*7*$E287*$F287*$H287*$J287*BH$12)</f>
        <v>0</v>
      </c>
      <c r="BI287" s="36">
        <v>24</v>
      </c>
      <c r="BJ287" s="36">
        <f t="shared" ref="BJ287:BJ295" si="2414">(BI287/12*5*$D287*$F287*$G287*$I287*BJ$11)+(BI287/12*7*$E287*$F287*$H287*$I287*BJ$12)</f>
        <v>478252.17593999993</v>
      </c>
      <c r="BK287" s="36">
        <v>42</v>
      </c>
      <c r="BL287" s="36">
        <f t="shared" ref="BL287:BL295" si="2415">(BK287/12*5*$D287*$F287*$G287*$I287*BL$11)+(BK287/12*7*$E287*$F287*$H287*$I287*BL$12)</f>
        <v>800802.89967999991</v>
      </c>
      <c r="BM287" s="46">
        <v>8</v>
      </c>
      <c r="BN287" s="36">
        <f t="shared" ref="BN287:BN295" si="2416">(BM287/12*5*$D287*$F287*$G287*$J287*BN$11)+(BM287/12*7*$E287*$F287*$H287*$J287*BN$12)</f>
        <v>162835.29079999996</v>
      </c>
      <c r="BO287" s="36">
        <v>0</v>
      </c>
      <c r="BP287" s="36">
        <f t="shared" ref="BP287:BP295" si="2417">(BO287/12*5*$D287*$F287*$G287*$J287*BP$11)+(BO287/12*7*$E287*$F287*$H287*$J287*BP$12)</f>
        <v>0</v>
      </c>
      <c r="BQ287" s="36">
        <v>0</v>
      </c>
      <c r="BR287" s="36">
        <f t="shared" ref="BR287:BR295" si="2418">(BQ287/12*5*$D287*$F287*$G287*$I287*BR$11)+(BQ287/12*7*$E287*$F287*$H287*$I287*BR$12)</f>
        <v>0</v>
      </c>
      <c r="BS287" s="36">
        <v>0</v>
      </c>
      <c r="BT287" s="36">
        <f t="shared" ref="BT287:BT295" si="2419">(BS287/12*5*$D287*$F287*$G287*$I287*BT$11)+(BS287/12*7*$E287*$F287*$H287*$I287*BT$12)</f>
        <v>0</v>
      </c>
      <c r="BU287" s="36">
        <v>0</v>
      </c>
      <c r="BV287" s="36">
        <f t="shared" ref="BV287:BV295" si="2420">(BU287/12*5*$D287*$F287*$G287*$J287*BV$11)+(BU287/12*7*$E287*$F287*$H287*$J287*BV$12)</f>
        <v>0</v>
      </c>
      <c r="BW287" s="36"/>
      <c r="BX287" s="36">
        <f t="shared" ref="BX287:BX295" si="2421">(BW287/12*5*$D287*$F287*$G287*$J287*BX$11)+(BW287/12*7*$E287*$F287*$H287*$J287*BX$12)</f>
        <v>0</v>
      </c>
      <c r="BY287" s="36">
        <v>0</v>
      </c>
      <c r="BZ287" s="36">
        <f t="shared" ref="BZ287:BZ295" si="2422">(BY287/12*5*$D287*$F287*$G287*$I287*BZ$11)+(BY287/12*7*$E287*$F287*$H287*$I287*BZ$12)</f>
        <v>0</v>
      </c>
      <c r="CA287" s="36">
        <v>2</v>
      </c>
      <c r="CB287" s="36">
        <f t="shared" ref="CB287:CB295" si="2423">(CA287/12*5*$D287*$F287*$G287*$J287*CB$11)+(CA287/12*7*$E287*$F287*$H287*$J287*CB$12)</f>
        <v>40708.82269999999</v>
      </c>
      <c r="CC287" s="36">
        <v>0</v>
      </c>
      <c r="CD287" s="36">
        <f t="shared" ref="CD287:CD295" si="2424">(CC287/12*5*$D287*$F287*$G287*$I287*CD$11)+(CC287/12*7*$E287*$F287*$H287*$I287*CD$12)</f>
        <v>0</v>
      </c>
      <c r="CE287" s="36"/>
      <c r="CF287" s="36">
        <f t="shared" ref="CF287:CF295" si="2425">(CE287/12*5*$D287*$F287*$G287*$I287*CF$11)+(CE287/12*7*$E287*$F287*$H287*$I287*CF$12)</f>
        <v>0</v>
      </c>
      <c r="CG287" s="36">
        <v>24</v>
      </c>
      <c r="CH287" s="36">
        <f t="shared" ref="CH287:CH295" si="2426">(CG287/12*5*$D287*$F287*$G287*$I287*CH$11)+(CG287/12*7*$E287*$F287*$H287*$I287*CH$12)</f>
        <v>337301.67379999993</v>
      </c>
      <c r="CI287" s="36">
        <v>7</v>
      </c>
      <c r="CJ287" s="36">
        <f t="shared" ref="CJ287:CJ295" si="2427">(CI287/12*5*$D287*$F287*$G287*$I287*CJ$11)+(CI287/12*7*$E287*$F287*$H287*$I287*CJ$12)</f>
        <v>129824.61085416666</v>
      </c>
      <c r="CK287" s="36">
        <v>90</v>
      </c>
      <c r="CL287" s="36">
        <f t="shared" ref="CL287:CN295" si="2428">(CK287/12*5*$D287*$F287*$G287*$J287*CL$11)+(CK287/12*7*$E287*$F287*$H287*$J287*CL$12)</f>
        <v>2041301.00853</v>
      </c>
      <c r="CM287" s="36">
        <v>42</v>
      </c>
      <c r="CN287" s="36">
        <f t="shared" si="2428"/>
        <v>1095089.6379779999</v>
      </c>
      <c r="CO287" s="41">
        <v>31</v>
      </c>
      <c r="CP287" s="36">
        <f t="shared" ref="CP287:CP295" si="2429">(CO287/12*5*$D287*$F287*$G287*$I287*CP$11)+(CO287/12*7*$E287*$F287*$H287*$I287*CP$12)</f>
        <v>652944.16629166645</v>
      </c>
      <c r="CQ287" s="36">
        <v>15</v>
      </c>
      <c r="CR287" s="36">
        <f t="shared" ref="CR287:CR288" si="2430">(CQ287/12*5*$D287*$F287*$G287*$J287*CR$11)+(CQ287/12*7*$E287*$F287*$H287*$J287*CR$12)</f>
        <v>382270.16918999999</v>
      </c>
      <c r="CS287" s="36"/>
      <c r="CT287" s="36">
        <f t="shared" ref="CT287:CT288" si="2431">(CS287/12*5*$D287*$F287*$G287*$J287*CT$11)+(CS287/12*7*$E287*$F287*$H287*$J287*CT$12)</f>
        <v>0</v>
      </c>
      <c r="CU287" s="36">
        <v>12</v>
      </c>
      <c r="CV287" s="36">
        <f t="shared" ref="CV287:CV288" si="2432">(CU287/12*5*$D287*$F287*$G287*$J287*CV$11)+(CU287/12*7*$E287*$F287*$H287*$J287*CV$12)</f>
        <v>306384.59401199996</v>
      </c>
      <c r="CW287" s="36">
        <v>11</v>
      </c>
      <c r="CX287" s="36">
        <f t="shared" ref="CX287:CX288" si="2433">(CW287/12*5*$D287*$F287*$G287*$J287*CX$11)+(CW287/12*7*$E287*$F287*$H287*$J287*CX$12)</f>
        <v>280331.45740599994</v>
      </c>
      <c r="CY287" s="36">
        <v>22</v>
      </c>
      <c r="CZ287" s="36">
        <f t="shared" ref="CZ287:CZ288" si="2434">(CY287/12*5*$D287*$F287*$G287*$J287*CZ$11)+(CY287/12*7*$E287*$F287*$H287*$J287*CZ$12)</f>
        <v>561705.08902199985</v>
      </c>
      <c r="DA287" s="36">
        <v>17</v>
      </c>
      <c r="DB287" s="36">
        <f t="shared" ref="DB287:DB295" si="2435">(DA287/12*5*$D287*$F287*$G287*$I287*DB$11)+(DA287/12*7*$E287*$F287*$H287*$I287*DB$12)</f>
        <v>358066.15570833324</v>
      </c>
      <c r="DC287" s="36">
        <v>16</v>
      </c>
      <c r="DD287" s="36">
        <f t="shared" ref="DD287:DD295" si="2436">(DC287/12*5*$D287*$F287*$G287*$I287*DD$11)+(DC287/12*7*$E287*$F287*$H287*$I287*DD$12)</f>
        <v>347015.88338666665</v>
      </c>
      <c r="DE287" s="36">
        <v>10</v>
      </c>
      <c r="DF287" s="36">
        <f t="shared" ref="DF287:DF288" si="2437">(DE287/12*5*$D287*$F287*$G287*$J287*DF$11)+(DE287/12*7*$E287*$F287*$H287*$J287*DF$12)</f>
        <v>282621.28649999999</v>
      </c>
      <c r="DG287" s="36">
        <v>11</v>
      </c>
      <c r="DH287" s="36">
        <f t="shared" ref="DH287:DH288" si="2438">(DG287/12*5*$D287*$F287*$G287*$J287*DH$11)+(DG287/12*7*$E287*$F287*$H287*$J287*DH$12)</f>
        <v>301503.84725999995</v>
      </c>
      <c r="DI287" s="36"/>
      <c r="DJ287" s="36">
        <f t="shared" ref="DJ287:DJ314" si="2439">(DI287/12*5*$D287*$F287*$G287*$K287*DJ$11)+(DI287/12*7*$E287*$F287*$H287*$K287*DJ$12)</f>
        <v>0</v>
      </c>
      <c r="DK287" s="36">
        <v>29</v>
      </c>
      <c r="DL287" s="36">
        <f t="shared" si="2389"/>
        <v>1175928.9489966664</v>
      </c>
      <c r="DM287" s="36"/>
      <c r="DN287" s="36">
        <f t="shared" si="2249"/>
        <v>0</v>
      </c>
      <c r="DO287" s="36">
        <f t="shared" si="2390"/>
        <v>1462</v>
      </c>
      <c r="DP287" s="36">
        <f t="shared" si="2390"/>
        <v>31755026.789393824</v>
      </c>
      <c r="DQ287" s="47">
        <f t="shared" si="2391"/>
        <v>1462</v>
      </c>
      <c r="DR287" s="80">
        <f t="shared" si="2248"/>
        <v>1</v>
      </c>
    </row>
    <row r="288" spans="1:122" ht="30" customHeight="1" x14ac:dyDescent="0.25">
      <c r="A288" s="43"/>
      <c r="B288" s="44">
        <v>245</v>
      </c>
      <c r="C288" s="31" t="s">
        <v>413</v>
      </c>
      <c r="D288" s="32">
        <f t="shared" si="2250"/>
        <v>19063</v>
      </c>
      <c r="E288" s="33">
        <v>18530</v>
      </c>
      <c r="F288" s="45">
        <v>1.38</v>
      </c>
      <c r="G288" s="35">
        <v>1</v>
      </c>
      <c r="H288" s="35">
        <v>1</v>
      </c>
      <c r="I288" s="32">
        <v>1.4</v>
      </c>
      <c r="J288" s="32">
        <v>1.68</v>
      </c>
      <c r="K288" s="32">
        <v>2.23</v>
      </c>
      <c r="L288" s="32">
        <v>2.57</v>
      </c>
      <c r="M288" s="36">
        <v>6</v>
      </c>
      <c r="N288" s="36">
        <f t="shared" si="2340"/>
        <v>230824.87889999995</v>
      </c>
      <c r="O288" s="36">
        <v>0</v>
      </c>
      <c r="P288" s="36">
        <f t="shared" si="2340"/>
        <v>0</v>
      </c>
      <c r="Q288" s="36">
        <v>0</v>
      </c>
      <c r="R288" s="36">
        <f t="shared" si="2392"/>
        <v>0</v>
      </c>
      <c r="S288" s="36"/>
      <c r="T288" s="36">
        <f t="shared" si="2393"/>
        <v>0</v>
      </c>
      <c r="U288" s="36">
        <v>0</v>
      </c>
      <c r="V288" s="36">
        <f t="shared" si="2394"/>
        <v>0</v>
      </c>
      <c r="W288" s="36">
        <v>0</v>
      </c>
      <c r="X288" s="36">
        <f t="shared" si="2395"/>
        <v>0</v>
      </c>
      <c r="Y288" s="36">
        <v>0</v>
      </c>
      <c r="Z288" s="36">
        <f t="shared" si="2396"/>
        <v>0</v>
      </c>
      <c r="AA288" s="36">
        <v>0</v>
      </c>
      <c r="AB288" s="36">
        <f t="shared" si="2397"/>
        <v>0</v>
      </c>
      <c r="AC288" s="36">
        <v>0</v>
      </c>
      <c r="AD288" s="36">
        <f t="shared" si="2398"/>
        <v>0</v>
      </c>
      <c r="AE288" s="36">
        <v>5</v>
      </c>
      <c r="AF288" s="36">
        <f t="shared" si="2399"/>
        <v>192354.06575000001</v>
      </c>
      <c r="AG288" s="36"/>
      <c r="AH288" s="36">
        <f t="shared" si="2400"/>
        <v>0</v>
      </c>
      <c r="AI288" s="36"/>
      <c r="AJ288" s="36">
        <f t="shared" si="2401"/>
        <v>0</v>
      </c>
      <c r="AK288" s="39">
        <v>9</v>
      </c>
      <c r="AL288" s="36">
        <f t="shared" si="2402"/>
        <v>344165.64682499995</v>
      </c>
      <c r="AM288" s="40">
        <v>0</v>
      </c>
      <c r="AN288" s="36">
        <f t="shared" si="2403"/>
        <v>0</v>
      </c>
      <c r="AO288" s="36">
        <v>0</v>
      </c>
      <c r="AP288" s="36">
        <f t="shared" si="2404"/>
        <v>0</v>
      </c>
      <c r="AQ288" s="36">
        <v>10</v>
      </c>
      <c r="AR288" s="36">
        <f t="shared" si="2405"/>
        <v>444711.46944000002</v>
      </c>
      <c r="AS288" s="36"/>
      <c r="AT288" s="36">
        <f t="shared" si="2406"/>
        <v>0</v>
      </c>
      <c r="AU288" s="36"/>
      <c r="AV288" s="36">
        <f t="shared" si="2407"/>
        <v>0</v>
      </c>
      <c r="AW288" s="36"/>
      <c r="AX288" s="36">
        <f t="shared" si="2408"/>
        <v>0</v>
      </c>
      <c r="AY288" s="36"/>
      <c r="AZ288" s="36">
        <f t="shared" si="2409"/>
        <v>0</v>
      </c>
      <c r="BA288" s="36">
        <v>0</v>
      </c>
      <c r="BB288" s="36">
        <f t="shared" si="2410"/>
        <v>0</v>
      </c>
      <c r="BC288" s="36">
        <v>0</v>
      </c>
      <c r="BD288" s="36">
        <f t="shared" si="2411"/>
        <v>0</v>
      </c>
      <c r="BE288" s="36">
        <v>0</v>
      </c>
      <c r="BF288" s="36">
        <f t="shared" si="2412"/>
        <v>0</v>
      </c>
      <c r="BG288" s="36">
        <v>0</v>
      </c>
      <c r="BH288" s="36">
        <f t="shared" si="2413"/>
        <v>0</v>
      </c>
      <c r="BI288" s="36">
        <v>0</v>
      </c>
      <c r="BJ288" s="36">
        <f t="shared" si="2414"/>
        <v>0</v>
      </c>
      <c r="BK288" s="36"/>
      <c r="BL288" s="36">
        <f t="shared" si="2415"/>
        <v>0</v>
      </c>
      <c r="BM288" s="46">
        <v>0</v>
      </c>
      <c r="BN288" s="36">
        <f t="shared" si="2416"/>
        <v>0</v>
      </c>
      <c r="BO288" s="36">
        <v>0</v>
      </c>
      <c r="BP288" s="36">
        <f t="shared" si="2417"/>
        <v>0</v>
      </c>
      <c r="BQ288" s="36">
        <v>0</v>
      </c>
      <c r="BR288" s="36">
        <f t="shared" si="2418"/>
        <v>0</v>
      </c>
      <c r="BS288" s="36">
        <v>0</v>
      </c>
      <c r="BT288" s="36">
        <f t="shared" si="2419"/>
        <v>0</v>
      </c>
      <c r="BU288" s="36">
        <v>0</v>
      </c>
      <c r="BV288" s="36">
        <f t="shared" si="2420"/>
        <v>0</v>
      </c>
      <c r="BW288" s="36"/>
      <c r="BX288" s="36">
        <f t="shared" si="2421"/>
        <v>0</v>
      </c>
      <c r="BY288" s="36">
        <v>0</v>
      </c>
      <c r="BZ288" s="36">
        <f t="shared" si="2422"/>
        <v>0</v>
      </c>
      <c r="CA288" s="36"/>
      <c r="CB288" s="36">
        <f t="shared" si="2423"/>
        <v>0</v>
      </c>
      <c r="CC288" s="36">
        <v>0</v>
      </c>
      <c r="CD288" s="36">
        <f t="shared" si="2424"/>
        <v>0</v>
      </c>
      <c r="CE288" s="36"/>
      <c r="CF288" s="36">
        <f t="shared" si="2425"/>
        <v>0</v>
      </c>
      <c r="CG288" s="36"/>
      <c r="CH288" s="36">
        <f t="shared" si="2426"/>
        <v>0</v>
      </c>
      <c r="CI288" s="36"/>
      <c r="CJ288" s="36">
        <f t="shared" si="2427"/>
        <v>0</v>
      </c>
      <c r="CK288" s="36"/>
      <c r="CL288" s="36">
        <f t="shared" si="2428"/>
        <v>0</v>
      </c>
      <c r="CM288" s="36"/>
      <c r="CN288" s="36">
        <f t="shared" si="2428"/>
        <v>0</v>
      </c>
      <c r="CO288" s="41"/>
      <c r="CP288" s="36">
        <f t="shared" si="2429"/>
        <v>0</v>
      </c>
      <c r="CQ288" s="36"/>
      <c r="CR288" s="36">
        <f t="shared" si="2430"/>
        <v>0</v>
      </c>
      <c r="CS288" s="36"/>
      <c r="CT288" s="36">
        <f t="shared" si="2431"/>
        <v>0</v>
      </c>
      <c r="CU288" s="36"/>
      <c r="CV288" s="36">
        <f t="shared" si="2432"/>
        <v>0</v>
      </c>
      <c r="CW288" s="36"/>
      <c r="CX288" s="36">
        <f t="shared" si="2433"/>
        <v>0</v>
      </c>
      <c r="CY288" s="36"/>
      <c r="CZ288" s="36">
        <f t="shared" si="2434"/>
        <v>0</v>
      </c>
      <c r="DA288" s="36"/>
      <c r="DB288" s="36">
        <f t="shared" si="2435"/>
        <v>0</v>
      </c>
      <c r="DC288" s="36"/>
      <c r="DD288" s="36">
        <f t="shared" si="2436"/>
        <v>0</v>
      </c>
      <c r="DE288" s="36"/>
      <c r="DF288" s="36">
        <f t="shared" si="2437"/>
        <v>0</v>
      </c>
      <c r="DG288" s="36"/>
      <c r="DH288" s="36">
        <f t="shared" si="2438"/>
        <v>0</v>
      </c>
      <c r="DI288" s="36"/>
      <c r="DJ288" s="36">
        <f t="shared" si="2439"/>
        <v>0</v>
      </c>
      <c r="DK288" s="36"/>
      <c r="DL288" s="36">
        <f t="shared" si="2389"/>
        <v>0</v>
      </c>
      <c r="DM288" s="36"/>
      <c r="DN288" s="36">
        <f t="shared" si="2249"/>
        <v>0</v>
      </c>
      <c r="DO288" s="36">
        <f t="shared" si="2390"/>
        <v>30</v>
      </c>
      <c r="DP288" s="36">
        <f t="shared" si="2390"/>
        <v>1212056.0609149998</v>
      </c>
      <c r="DQ288" s="47">
        <f t="shared" si="2391"/>
        <v>30</v>
      </c>
      <c r="DR288" s="80">
        <f t="shared" si="2248"/>
        <v>1</v>
      </c>
    </row>
    <row r="289" spans="1:122" ht="30" customHeight="1" x14ac:dyDescent="0.25">
      <c r="A289" s="43">
        <v>1</v>
      </c>
      <c r="B289" s="44">
        <v>246</v>
      </c>
      <c r="C289" s="31" t="s">
        <v>414</v>
      </c>
      <c r="D289" s="32">
        <f t="shared" si="2250"/>
        <v>19063</v>
      </c>
      <c r="E289" s="33">
        <v>18530</v>
      </c>
      <c r="F289" s="45">
        <v>2.41</v>
      </c>
      <c r="G289" s="35">
        <v>1</v>
      </c>
      <c r="H289" s="73">
        <v>0.75</v>
      </c>
      <c r="I289" s="32">
        <v>1.4</v>
      </c>
      <c r="J289" s="32">
        <v>1.68</v>
      </c>
      <c r="K289" s="32">
        <v>2.23</v>
      </c>
      <c r="L289" s="32">
        <v>2.57</v>
      </c>
      <c r="M289" s="36">
        <v>8</v>
      </c>
      <c r="N289" s="36">
        <f>(M289/12*5*$D289*$F289*$G289*$I289*N$11)+(M289/12*7*$E289*$F289*$H289*$I289)</f>
        <v>435359.92873333325</v>
      </c>
      <c r="O289" s="36">
        <v>216</v>
      </c>
      <c r="P289" s="36">
        <f>(O289/12*5*$D289*$F289*$G289*$I289*P$11)+(O289/12*7*$E289*$F289*$H289*$I289)</f>
        <v>11754718.0758</v>
      </c>
      <c r="Q289" s="36">
        <v>0</v>
      </c>
      <c r="R289" s="36">
        <f>(Q289/12*5*$D289*$F289*$G289*$I289*R$11)+(Q289/12*7*$E289*$F289*$H289*$I289)</f>
        <v>0</v>
      </c>
      <c r="S289" s="36"/>
      <c r="T289" s="36">
        <f>(S289/12*5*$D289*$F289*$G289*$I289*T$11)+(S289/12*7*$E289*$F289*$H289*$I289)</f>
        <v>0</v>
      </c>
      <c r="U289" s="36">
        <v>3</v>
      </c>
      <c r="V289" s="36">
        <f>(U289/12*5*$D289*$F289*$G289*$I289*V$11)+(U289/12*7*$E289*$F289*$H289*$I289)</f>
        <v>164626.74271749999</v>
      </c>
      <c r="W289" s="36">
        <v>2</v>
      </c>
      <c r="X289" s="36">
        <f>(W289/12*5*$D289*$F289*$G289*$I289*X$11)+(W289/12*7*$E289*$F289*$H289*$I289)</f>
        <v>108839.98218333331</v>
      </c>
      <c r="Y289" s="36">
        <v>0</v>
      </c>
      <c r="Z289" s="36">
        <f>(Y289/12*5*$D289*$F289*$G289*$I289*Z$11)+(Y289/12*7*$E289*$F289*$H289*$I289)</f>
        <v>0</v>
      </c>
      <c r="AA289" s="36">
        <v>0</v>
      </c>
      <c r="AB289" s="36">
        <f>(AA289/12*5*$D289*$F289*$G289*$I289*AB$11)+(AA289/12*7*$E289*$F289*$H289*$I289)</f>
        <v>0</v>
      </c>
      <c r="AC289" s="36">
        <v>0</v>
      </c>
      <c r="AD289" s="36">
        <f>(AC289/12*5*$D289*$F289*$G289*$I289*AD$11)+(AC289/12*7*$E289*$F289*$H289*$I289)</f>
        <v>0</v>
      </c>
      <c r="AE289" s="36">
        <v>85</v>
      </c>
      <c r="AF289" s="36">
        <f>(AE289/12*5*$D289*$F289*$G289*$I289*AF$11)+(AE289/12*7*$E289*$F289*$H289*$I289)</f>
        <v>4625699.2427916666</v>
      </c>
      <c r="AG289" s="36">
        <v>0</v>
      </c>
      <c r="AH289" s="36">
        <f>(AG289/12*5*$D289*$F289*$G289*$I289*AH$11)+(AG289/12*7*$E289*$F289*$H289*$I289)</f>
        <v>0</v>
      </c>
      <c r="AI289" s="36"/>
      <c r="AJ289" s="36">
        <f>(AI289/12*5*$D289*$F289*$G289*$I289*AJ$11)+(AI289/12*7*$E289*$F289*$H289*$I289)</f>
        <v>0</v>
      </c>
      <c r="AK289" s="39">
        <v>3</v>
      </c>
      <c r="AL289" s="36">
        <f>(AK289/12*5*$D289*$F289*$G289*$I289*AL$11)+(AK289/12*7*$E289*$F289*$H289*$I289)</f>
        <v>162054.0002375</v>
      </c>
      <c r="AM289" s="40">
        <v>0</v>
      </c>
      <c r="AN289" s="36">
        <f>(AM289/12*5*$D289*$F289*$G289*$J289*AN$11)+(AM289/12*7*$E289*$F289*$H289*$J289)</f>
        <v>0</v>
      </c>
      <c r="AO289" s="36">
        <v>0</v>
      </c>
      <c r="AP289" s="36">
        <f>(AO289/12*5*$D289*$F289*$G289*$J289*AP$11)+(AO289/12*7*$E289*$F289*$H289*$J289)</f>
        <v>0</v>
      </c>
      <c r="AQ289" s="36">
        <v>16</v>
      </c>
      <c r="AR289" s="36">
        <f>(AQ289/12*5*$D289*$F289*$G289*$J289*AR$11)+(AQ289/12*7*$E289*$F289*$H289*$J289)</f>
        <v>1047951.1199359999</v>
      </c>
      <c r="AS289" s="36">
        <v>3</v>
      </c>
      <c r="AT289" s="36">
        <f>(AS289/12*5*$D289*$F289*$G289*$J289*AT$11)+(AS289/12*7*$E289*$F289*$H289*$J289)</f>
        <v>194464.800285</v>
      </c>
      <c r="AU289" s="36"/>
      <c r="AV289" s="36">
        <f>(AU289/12*5*$D289*$F289*$G289*$I289*AV$11)+(AU289/12*7*$E289*$F289*$H289*$I289)</f>
        <v>0</v>
      </c>
      <c r="AW289" s="36"/>
      <c r="AX289" s="36">
        <f>(AW289/12*5*$D289*$F289*$G289*$I289*AX$11)+(AW289/12*7*$E289*$F289*$H289*$I289)</f>
        <v>0</v>
      </c>
      <c r="AY289" s="36"/>
      <c r="AZ289" s="36">
        <f>(AY289/12*5*$D289*$F289*$G289*$J289*AZ$11)+(AY289/12*7*$E289*$F289*$H289*$J289)</f>
        <v>0</v>
      </c>
      <c r="BA289" s="36">
        <v>0</v>
      </c>
      <c r="BB289" s="36">
        <f>(BA289/12*5*$D289*$F289*$G289*$I289*BB$11)+(BA289/12*7*$E289*$F289*$H289*$I289)</f>
        <v>0</v>
      </c>
      <c r="BC289" s="36">
        <v>0</v>
      </c>
      <c r="BD289" s="36">
        <f>(BC289/12*5*$D289*$F289*$G289*$I289*BD$11)+(BC289/12*7*$E289*$F289*$H289*$I289)</f>
        <v>0</v>
      </c>
      <c r="BE289" s="36">
        <v>0</v>
      </c>
      <c r="BF289" s="36">
        <f>(BE289/12*5*$D289*$F289*$G289*$I289*BF$11)+(BE289/12*7*$E289*$F289*$H289*$I289)</f>
        <v>0</v>
      </c>
      <c r="BG289" s="36">
        <v>0</v>
      </c>
      <c r="BH289" s="36">
        <f>(BG289/12*5*$D289*$F289*$G289*$J289*BH$11)+(BG289/12*7*$E289*$F289*$H289*$J289)</f>
        <v>0</v>
      </c>
      <c r="BI289" s="36">
        <v>0</v>
      </c>
      <c r="BJ289" s="36">
        <f>(BI289/12*5*$D289*$F289*$G289*$I289*BJ$11)+(BI289/12*7*$E289*$F289*$H289*$I289)</f>
        <v>0</v>
      </c>
      <c r="BK289" s="36"/>
      <c r="BL289" s="36">
        <f>(BK289/12*5*$D289*$F289*$G289*$I289*BL$11)+(BK289/12*7*$E289*$F289*$H289*$I289)</f>
        <v>0</v>
      </c>
      <c r="BM289" s="46"/>
      <c r="BN289" s="36">
        <f>(BM289/12*5*$D289*$F289*$G289*$J289*BN$11)+(BM289/12*7*$E289*$F289*$H289*$J289)</f>
        <v>0</v>
      </c>
      <c r="BO289" s="36">
        <v>0</v>
      </c>
      <c r="BP289" s="36">
        <f>(BO289/12*5*$D289*$F289*$G289*$J289*BP$11)+(BO289/12*7*$E289*$F289*$H289*$J289)</f>
        <v>0</v>
      </c>
      <c r="BQ289" s="36">
        <v>0</v>
      </c>
      <c r="BR289" s="36">
        <f>(BQ289/12*5*$D289*$F289*$G289*$I289*BR$11)+(BQ289/12*7*$E289*$F289*$H289*$I289)</f>
        <v>0</v>
      </c>
      <c r="BS289" s="36">
        <v>0</v>
      </c>
      <c r="BT289" s="36">
        <f>(BS289/12*5*$D289*$F289*$G289*$I289*BT$11)+(BS289/12*7*$E289*$F289*$H289*$I289)</f>
        <v>0</v>
      </c>
      <c r="BU289" s="36">
        <v>0</v>
      </c>
      <c r="BV289" s="36">
        <f>(BU289/12*5*$D289*$F289*$G289*$J289*BV$11)+(BU289/12*7*$E289*$F289*$H289*$J289)</f>
        <v>0</v>
      </c>
      <c r="BW289" s="36"/>
      <c r="BX289" s="36">
        <f>(BW289/12*5*$D289*$F289*$G289*$J289*BX$11)+(BW289/12*7*$E289*$F289*$H289*$J289)</f>
        <v>0</v>
      </c>
      <c r="BY289" s="36">
        <v>0</v>
      </c>
      <c r="BZ289" s="36">
        <f>(BY289/12*5*$D289*$F289*$G289*$I289*BZ$11)+(BY289/12*7*$E289*$F289*$H289*$I289)</f>
        <v>0</v>
      </c>
      <c r="CA289" s="36"/>
      <c r="CB289" s="36">
        <f>(CA289/12*5*$D289*$F289*$G289*$J289*CB$11)+(CA289/12*7*$E289*$F289*$H289*$J289)</f>
        <v>0</v>
      </c>
      <c r="CC289" s="36">
        <v>0</v>
      </c>
      <c r="CD289" s="36">
        <f>(CC289/12*5*$D289*$F289*$G289*$I289*CD$11)+(CC289/12*7*$E289*$F289*$H289*$I289)</f>
        <v>0</v>
      </c>
      <c r="CE289" s="36"/>
      <c r="CF289" s="36">
        <f>(CE289/12*5*$D289*$F289*$G289*$I289*CF$11)+(CE289/12*7*$E289*$F289*$H289*$I289)</f>
        <v>0</v>
      </c>
      <c r="CG289" s="36"/>
      <c r="CH289" s="36">
        <f>(CG289/12*5*$D289*$F289*$G289*$I289*CH$11)+(CG289/12*7*$E289*$F289*$H289*$I289)</f>
        <v>0</v>
      </c>
      <c r="CI289" s="36"/>
      <c r="CJ289" s="36">
        <f>(CI289/12*5*$D289*$F289*$G289*$I289*CJ$11)+(CI289/12*7*$E289*$F289*$H289*$I289)</f>
        <v>0</v>
      </c>
      <c r="CK289" s="36">
        <v>1</v>
      </c>
      <c r="CL289" s="36">
        <f>(CK289/12*5*$D289*$F289*$G289*$J289*CL$11)+(CK289/12*7*$E289*$F289*$H289*$J289)</f>
        <v>64821.600094999994</v>
      </c>
      <c r="CM289" s="36"/>
      <c r="CN289" s="36">
        <f>(CM289/12*5*$D289*$F289*$G289*$J289*CN$11)+(CM289/12*7*$E289*$F289*$H289*$J289)</f>
        <v>0</v>
      </c>
      <c r="CO289" s="41"/>
      <c r="CP289" s="36">
        <f>(CO289/12*5*$D289*$F289*$G289*$I289*CP$11)+(CO289/12*7*$E289*$F289*$H289*$I289)</f>
        <v>0</v>
      </c>
      <c r="CQ289" s="36"/>
      <c r="CR289" s="36">
        <f>(CQ289/12*5*$D289*$F289*$G289*$J289*CR$11)+(CQ289/12*7*$E289*$F289*$H289*$J289)</f>
        <v>0</v>
      </c>
      <c r="CS289" s="36"/>
      <c r="CT289" s="36">
        <f>(CS289/12*5*$D289*$F289*$G289*$J289*CT$11)+(CS289/12*7*$E289*$F289*$H289*$J289)</f>
        <v>0</v>
      </c>
      <c r="CU289" s="36">
        <v>1</v>
      </c>
      <c r="CV289" s="36">
        <f>(CU289/12*5*$D289*$F289*$G289*$J289*CV$11)+(CU289/12*7*$E289*$F289*$H289*$J289)</f>
        <v>68809.350938999996</v>
      </c>
      <c r="CW289" s="36"/>
      <c r="CX289" s="36">
        <f>(CW289/12*5*$D289*$F289*$G289*$J289*CX$11)+(CW289/12*7*$E289*$F289*$H289*$J289)</f>
        <v>0</v>
      </c>
      <c r="CY289" s="36"/>
      <c r="CZ289" s="36">
        <f>(CY289/12*5*$D289*$F289*$G289*$J289*CZ$11)+(CY289/12*7*$E289*$F289*$H289*$J289)</f>
        <v>0</v>
      </c>
      <c r="DA289" s="36"/>
      <c r="DB289" s="36">
        <f>(DA289/12*5*$D289*$F289*$G289*$I289*DB$11)+(DA289/12*7*$E289*$F289*$H289*$I289)</f>
        <v>0</v>
      </c>
      <c r="DC289" s="36"/>
      <c r="DD289" s="36">
        <f>(DC289/12*5*$D289*$F289*$G289*$I289*DD$11)+(DC289/12*7*$E289*$F289*$H289*$I289)</f>
        <v>0</v>
      </c>
      <c r="DE289" s="36">
        <v>2</v>
      </c>
      <c r="DF289" s="36">
        <f>(DE289/12*5*$D289*$F289*$G289*$J289*DF$11)+(DE289/12*7*$E289*$F289*$H289*$J289)</f>
        <v>152476.28969999999</v>
      </c>
      <c r="DG289" s="36"/>
      <c r="DH289" s="36">
        <f>(DG289/12*5*$D289*$F289*$G289*$J289*DH$11)+(DG289/12*7*$E289*$F289*$H289*$J289)</f>
        <v>0</v>
      </c>
      <c r="DI289" s="36"/>
      <c r="DJ289" s="36">
        <f>(DI289/12*5*$D289*$F289*$G289*$K289*DJ$11)+(DI289/12*7*$E289*$F289*$H289*$K289)</f>
        <v>0</v>
      </c>
      <c r="DK289" s="36"/>
      <c r="DL289" s="36">
        <f>(DK289/12*5*$D289*$F289*$G289*$L289*DL$11)+(DK289/12*7*$E289*$F289*$H289*$L289)</f>
        <v>0</v>
      </c>
      <c r="DM289" s="36"/>
      <c r="DN289" s="36">
        <f t="shared" si="2249"/>
        <v>0</v>
      </c>
      <c r="DO289" s="36">
        <f t="shared" si="2390"/>
        <v>340</v>
      </c>
      <c r="DP289" s="36">
        <f t="shared" si="2390"/>
        <v>18779821.133418333</v>
      </c>
      <c r="DQ289" s="47">
        <f t="shared" si="2391"/>
        <v>255</v>
      </c>
      <c r="DR289" s="80">
        <f t="shared" si="2248"/>
        <v>0.75</v>
      </c>
    </row>
    <row r="290" spans="1:122" ht="30" customHeight="1" x14ac:dyDescent="0.25">
      <c r="A290" s="43"/>
      <c r="B290" s="44">
        <v>247</v>
      </c>
      <c r="C290" s="31" t="s">
        <v>415</v>
      </c>
      <c r="D290" s="32">
        <f t="shared" si="2250"/>
        <v>19063</v>
      </c>
      <c r="E290" s="33">
        <v>18530</v>
      </c>
      <c r="F290" s="45">
        <v>1.43</v>
      </c>
      <c r="G290" s="35">
        <v>1</v>
      </c>
      <c r="H290" s="35">
        <v>1</v>
      </c>
      <c r="I290" s="32">
        <v>1.4</v>
      </c>
      <c r="J290" s="32">
        <v>1.68</v>
      </c>
      <c r="K290" s="32">
        <v>2.23</v>
      </c>
      <c r="L290" s="32">
        <v>2.57</v>
      </c>
      <c r="M290" s="36">
        <v>9</v>
      </c>
      <c r="N290" s="36">
        <f t="shared" si="2340"/>
        <v>358782.14872499998</v>
      </c>
      <c r="O290" s="36">
        <v>0</v>
      </c>
      <c r="P290" s="36">
        <f t="shared" si="2340"/>
        <v>0</v>
      </c>
      <c r="Q290" s="36">
        <v>0</v>
      </c>
      <c r="R290" s="36">
        <f t="shared" ref="R290:R295" si="2440">(Q290/12*5*$D290*$F290*$G290*$I290*R$11)+(Q290/12*7*$E290*$F290*$H290*$I290*R$12)</f>
        <v>0</v>
      </c>
      <c r="S290" s="36"/>
      <c r="T290" s="36">
        <f t="shared" ref="T290:T295" si="2441">(S290/12*5*$D290*$F290*$G290*$I290*T$11)+(S290/12*7*$E290*$F290*$H290*$I290*T$12)</f>
        <v>0</v>
      </c>
      <c r="U290" s="36">
        <v>60</v>
      </c>
      <c r="V290" s="36">
        <f t="shared" ref="V290:V295" si="2442">(U290/12*5*$D290*$F290*$G290*$I290*V$11)+(U290/12*7*$E290*$F290*$H290*$I290*V$12)</f>
        <v>2408100.74505</v>
      </c>
      <c r="W290" s="36">
        <v>0</v>
      </c>
      <c r="X290" s="36">
        <f t="shared" ref="X290:X295" si="2443">(W290/12*5*$D290*$F290*$G290*$I290*X$11)+(W290/12*7*$E290*$F290*$H290*$I290*X$12)</f>
        <v>0</v>
      </c>
      <c r="Y290" s="36">
        <v>0</v>
      </c>
      <c r="Z290" s="36">
        <f t="shared" ref="Z290:Z295" si="2444">(Y290/12*5*$D290*$F290*$G290*$I290*Z$11)+(Y290/12*7*$E290*$F290*$H290*$I290*Z$12)</f>
        <v>0</v>
      </c>
      <c r="AA290" s="36">
        <v>0</v>
      </c>
      <c r="AB290" s="36">
        <f t="shared" ref="AB290:AB295" si="2445">(AA290/12*5*$D290*$F290*$G290*$I290*AB$11)+(AA290/12*7*$E290*$F290*$H290*$I290*AB$12)</f>
        <v>0</v>
      </c>
      <c r="AC290" s="36">
        <v>0</v>
      </c>
      <c r="AD290" s="36">
        <f t="shared" ref="AD290:AD295" si="2446">(AC290/12*5*$D290*$F290*$G290*$I290*AD$11)+(AC290/12*7*$E290*$F290*$H290*$I290*AD$12)</f>
        <v>0</v>
      </c>
      <c r="AE290" s="36">
        <v>13</v>
      </c>
      <c r="AF290" s="36">
        <f t="shared" ref="AF290:AF295" si="2447">(AE290/12*5*$D290*$F290*$G290*$I290*AF$11)+(AE290/12*7*$E290*$F290*$H290*$I290*AF$12)</f>
        <v>518240.88149166654</v>
      </c>
      <c r="AG290" s="36">
        <v>0</v>
      </c>
      <c r="AH290" s="36">
        <f t="shared" ref="AH290:AH295" si="2448">(AG290/12*5*$D290*$F290*$G290*$I290*AH$11)+(AG290/12*7*$E290*$F290*$H290*$I290*AH$12)</f>
        <v>0</v>
      </c>
      <c r="AI290" s="36"/>
      <c r="AJ290" s="36">
        <f t="shared" ref="AJ290:AJ295" si="2449">(AI290/12*5*$D290*$F290*$G290*$I290*AJ$11)+(AI290/12*7*$E290*$F290*$H290*$I290*AJ$12)</f>
        <v>0</v>
      </c>
      <c r="AK290" s="39">
        <v>0</v>
      </c>
      <c r="AL290" s="36">
        <f t="shared" ref="AL290:AL295" si="2450">(AK290/12*5*$D290*$F290*$G290*$I290*AL$11)+(AK290/12*7*$E290*$F290*$H290*$I290*AL$12)</f>
        <v>0</v>
      </c>
      <c r="AM290" s="40">
        <v>1</v>
      </c>
      <c r="AN290" s="36">
        <f t="shared" si="2403"/>
        <v>46082.420383999997</v>
      </c>
      <c r="AO290" s="36">
        <v>0</v>
      </c>
      <c r="AP290" s="36">
        <f t="shared" si="2404"/>
        <v>0</v>
      </c>
      <c r="AQ290" s="36">
        <v>1</v>
      </c>
      <c r="AR290" s="36">
        <f t="shared" si="2405"/>
        <v>46082.420383999997</v>
      </c>
      <c r="AS290" s="36">
        <v>35</v>
      </c>
      <c r="AT290" s="36">
        <f t="shared" si="2406"/>
        <v>1664298.6109749998</v>
      </c>
      <c r="AU290" s="36"/>
      <c r="AV290" s="36">
        <f t="shared" ref="AV290:AV295" si="2451">(AU290/12*5*$D290*$F290*$G290*$I290*AV$11)+(AU290/12*7*$E290*$F290*$H290*$I290*AV$12)</f>
        <v>0</v>
      </c>
      <c r="AW290" s="36"/>
      <c r="AX290" s="36">
        <f t="shared" ref="AX290:AX295" si="2452">(AW290/12*5*$D290*$F290*$G290*$I290*AX$11)+(AW290/12*7*$E290*$F290*$H290*$I290*AX$12)</f>
        <v>0</v>
      </c>
      <c r="AY290" s="36"/>
      <c r="AZ290" s="36">
        <f t="shared" si="2409"/>
        <v>0</v>
      </c>
      <c r="BA290" s="36">
        <v>0</v>
      </c>
      <c r="BB290" s="36">
        <f t="shared" ref="BB290:BB295" si="2453">(BA290/12*5*$D290*$F290*$G290*$I290*BB$11)+(BA290/12*7*$E290*$F290*$H290*$I290*BB$12)</f>
        <v>0</v>
      </c>
      <c r="BC290" s="36">
        <v>0</v>
      </c>
      <c r="BD290" s="36">
        <f t="shared" ref="BD290:BD295" si="2454">(BC290/12*5*$D290*$F290*$G290*$I290*BD$11)+(BC290/12*7*$E290*$F290*$H290*$I290*BD$12)</f>
        <v>0</v>
      </c>
      <c r="BE290" s="36">
        <v>0</v>
      </c>
      <c r="BF290" s="36">
        <f t="shared" ref="BF290:BF295" si="2455">(BE290/12*5*$D290*$F290*$G290*$I290*BF$11)+(BE290/12*7*$E290*$F290*$H290*$I290*BF$12)</f>
        <v>0</v>
      </c>
      <c r="BG290" s="36">
        <v>0</v>
      </c>
      <c r="BH290" s="36">
        <f t="shared" si="2413"/>
        <v>0</v>
      </c>
      <c r="BI290" s="36">
        <v>0</v>
      </c>
      <c r="BJ290" s="36">
        <f t="shared" si="2414"/>
        <v>0</v>
      </c>
      <c r="BK290" s="36">
        <v>3</v>
      </c>
      <c r="BL290" s="36">
        <f t="shared" si="2415"/>
        <v>115206.05095999998</v>
      </c>
      <c r="BM290" s="46">
        <v>0</v>
      </c>
      <c r="BN290" s="36">
        <f t="shared" si="2416"/>
        <v>0</v>
      </c>
      <c r="BO290" s="36">
        <v>0</v>
      </c>
      <c r="BP290" s="36">
        <f t="shared" si="2417"/>
        <v>0</v>
      </c>
      <c r="BQ290" s="36">
        <v>0</v>
      </c>
      <c r="BR290" s="36">
        <f t="shared" si="2418"/>
        <v>0</v>
      </c>
      <c r="BS290" s="36">
        <v>0</v>
      </c>
      <c r="BT290" s="36">
        <f t="shared" si="2419"/>
        <v>0</v>
      </c>
      <c r="BU290" s="36">
        <v>0</v>
      </c>
      <c r="BV290" s="36">
        <f t="shared" si="2420"/>
        <v>0</v>
      </c>
      <c r="BW290" s="36"/>
      <c r="BX290" s="36">
        <f t="shared" si="2421"/>
        <v>0</v>
      </c>
      <c r="BY290" s="36">
        <v>0</v>
      </c>
      <c r="BZ290" s="36">
        <f t="shared" si="2422"/>
        <v>0</v>
      </c>
      <c r="CA290" s="36">
        <v>0</v>
      </c>
      <c r="CB290" s="36">
        <f t="shared" si="2423"/>
        <v>0</v>
      </c>
      <c r="CC290" s="36">
        <v>0</v>
      </c>
      <c r="CD290" s="36">
        <f t="shared" si="2424"/>
        <v>0</v>
      </c>
      <c r="CE290" s="36"/>
      <c r="CF290" s="36">
        <f t="shared" si="2425"/>
        <v>0</v>
      </c>
      <c r="CG290" s="36"/>
      <c r="CH290" s="36">
        <f t="shared" si="2426"/>
        <v>0</v>
      </c>
      <c r="CI290" s="36"/>
      <c r="CJ290" s="36">
        <f t="shared" si="2427"/>
        <v>0</v>
      </c>
      <c r="CK290" s="36"/>
      <c r="CL290" s="36">
        <f t="shared" si="2428"/>
        <v>0</v>
      </c>
      <c r="CM290" s="36"/>
      <c r="CN290" s="36">
        <f t="shared" si="2428"/>
        <v>0</v>
      </c>
      <c r="CO290" s="41"/>
      <c r="CP290" s="36">
        <f t="shared" si="2429"/>
        <v>0</v>
      </c>
      <c r="CQ290" s="36"/>
      <c r="CR290" s="36">
        <f t="shared" ref="CR290:CR295" si="2456">(CQ290/12*5*$D290*$F290*$G290*$J290*CR$11)+(CQ290/12*7*$E290*$F290*$H290*$J290*CR$12)</f>
        <v>0</v>
      </c>
      <c r="CS290" s="36"/>
      <c r="CT290" s="36">
        <f t="shared" ref="CT290:CT295" si="2457">(CS290/12*5*$D290*$F290*$G290*$J290*CT$11)+(CS290/12*7*$E290*$F290*$H290*$J290*CT$12)</f>
        <v>0</v>
      </c>
      <c r="CU290" s="36"/>
      <c r="CV290" s="36">
        <f t="shared" ref="CV290:CV295" si="2458">(CU290/12*5*$D290*$F290*$G290*$J290*CV$11)+(CU290/12*7*$E290*$F290*$H290*$J290*CV$12)</f>
        <v>0</v>
      </c>
      <c r="CW290" s="36"/>
      <c r="CX290" s="36">
        <f t="shared" ref="CX290:CX295" si="2459">(CW290/12*5*$D290*$F290*$G290*$J290*CX$11)+(CW290/12*7*$E290*$F290*$H290*$J290*CX$12)</f>
        <v>0</v>
      </c>
      <c r="CY290" s="36"/>
      <c r="CZ290" s="36">
        <f t="shared" ref="CZ290:CZ295" si="2460">(CY290/12*5*$D290*$F290*$G290*$J290*CZ$11)+(CY290/12*7*$E290*$F290*$H290*$J290*CZ$12)</f>
        <v>0</v>
      </c>
      <c r="DA290" s="36"/>
      <c r="DB290" s="36">
        <f t="shared" si="2435"/>
        <v>0</v>
      </c>
      <c r="DC290" s="36"/>
      <c r="DD290" s="36">
        <f t="shared" si="2436"/>
        <v>0</v>
      </c>
      <c r="DE290" s="36"/>
      <c r="DF290" s="36">
        <f t="shared" ref="DF290:DF295" si="2461">(DE290/12*5*$D290*$F290*$G290*$J290*DF$11)+(DE290/12*7*$E290*$F290*$H290*$J290*DF$12)</f>
        <v>0</v>
      </c>
      <c r="DG290" s="36"/>
      <c r="DH290" s="36">
        <f t="shared" ref="DH290:DH295" si="2462">(DG290/12*5*$D290*$F290*$G290*$J290*DH$11)+(DG290/12*7*$E290*$F290*$H290*$J290*DH$12)</f>
        <v>0</v>
      </c>
      <c r="DI290" s="36"/>
      <c r="DJ290" s="36">
        <f t="shared" si="2439"/>
        <v>0</v>
      </c>
      <c r="DK290" s="36"/>
      <c r="DL290" s="36">
        <f t="shared" si="2389"/>
        <v>0</v>
      </c>
      <c r="DM290" s="36"/>
      <c r="DN290" s="36">
        <f t="shared" si="2249"/>
        <v>0</v>
      </c>
      <c r="DO290" s="36">
        <f t="shared" si="2390"/>
        <v>122</v>
      </c>
      <c r="DP290" s="36">
        <f t="shared" si="2390"/>
        <v>5156793.2779696668</v>
      </c>
      <c r="DQ290" s="47">
        <f t="shared" si="2391"/>
        <v>122</v>
      </c>
      <c r="DR290" s="80">
        <f t="shared" si="2248"/>
        <v>1</v>
      </c>
    </row>
    <row r="291" spans="1:122" ht="30" customHeight="1" x14ac:dyDescent="0.25">
      <c r="A291" s="43"/>
      <c r="B291" s="44">
        <v>248</v>
      </c>
      <c r="C291" s="31" t="s">
        <v>416</v>
      </c>
      <c r="D291" s="32">
        <f t="shared" si="2250"/>
        <v>19063</v>
      </c>
      <c r="E291" s="33">
        <v>18530</v>
      </c>
      <c r="F291" s="45">
        <v>1.83</v>
      </c>
      <c r="G291" s="35">
        <v>1</v>
      </c>
      <c r="H291" s="35">
        <v>1</v>
      </c>
      <c r="I291" s="32">
        <v>1.4</v>
      </c>
      <c r="J291" s="32">
        <v>1.68</v>
      </c>
      <c r="K291" s="32">
        <v>2.23</v>
      </c>
      <c r="L291" s="32">
        <v>2.57</v>
      </c>
      <c r="M291" s="36">
        <v>6</v>
      </c>
      <c r="N291" s="36">
        <f t="shared" si="2340"/>
        <v>306093.86115000001</v>
      </c>
      <c r="O291" s="36">
        <v>0</v>
      </c>
      <c r="P291" s="36">
        <f t="shared" si="2340"/>
        <v>0</v>
      </c>
      <c r="Q291" s="36">
        <v>0</v>
      </c>
      <c r="R291" s="36">
        <f t="shared" si="2440"/>
        <v>0</v>
      </c>
      <c r="S291" s="36"/>
      <c r="T291" s="36">
        <f t="shared" si="2441"/>
        <v>0</v>
      </c>
      <c r="U291" s="36">
        <v>9</v>
      </c>
      <c r="V291" s="36">
        <f t="shared" si="2442"/>
        <v>462254.30385749997</v>
      </c>
      <c r="W291" s="36">
        <v>0</v>
      </c>
      <c r="X291" s="36">
        <f t="shared" si="2443"/>
        <v>0</v>
      </c>
      <c r="Y291" s="36">
        <v>0</v>
      </c>
      <c r="Z291" s="36">
        <f t="shared" si="2444"/>
        <v>0</v>
      </c>
      <c r="AA291" s="36">
        <v>0</v>
      </c>
      <c r="AB291" s="36">
        <f t="shared" si="2445"/>
        <v>0</v>
      </c>
      <c r="AC291" s="36">
        <v>0</v>
      </c>
      <c r="AD291" s="36">
        <f t="shared" si="2446"/>
        <v>0</v>
      </c>
      <c r="AE291" s="36">
        <v>7</v>
      </c>
      <c r="AF291" s="36">
        <f t="shared" si="2447"/>
        <v>357109.50467500003</v>
      </c>
      <c r="AG291" s="36"/>
      <c r="AH291" s="36">
        <f t="shared" si="2448"/>
        <v>0</v>
      </c>
      <c r="AI291" s="36"/>
      <c r="AJ291" s="36">
        <f t="shared" si="2449"/>
        <v>0</v>
      </c>
      <c r="AK291" s="39">
        <v>0</v>
      </c>
      <c r="AL291" s="36">
        <f t="shared" si="2450"/>
        <v>0</v>
      </c>
      <c r="AM291" s="40">
        <v>3</v>
      </c>
      <c r="AN291" s="36">
        <f t="shared" si="2403"/>
        <v>176917.82371199998</v>
      </c>
      <c r="AO291" s="36">
        <v>0</v>
      </c>
      <c r="AP291" s="36">
        <f t="shared" si="2404"/>
        <v>0</v>
      </c>
      <c r="AQ291" s="36">
        <v>4</v>
      </c>
      <c r="AR291" s="36">
        <f t="shared" si="2405"/>
        <v>235890.43161600002</v>
      </c>
      <c r="AS291" s="36"/>
      <c r="AT291" s="36">
        <f t="shared" si="2406"/>
        <v>0</v>
      </c>
      <c r="AU291" s="36"/>
      <c r="AV291" s="36">
        <f t="shared" si="2451"/>
        <v>0</v>
      </c>
      <c r="AW291" s="36"/>
      <c r="AX291" s="36">
        <f t="shared" si="2452"/>
        <v>0</v>
      </c>
      <c r="AY291" s="36"/>
      <c r="AZ291" s="36">
        <f t="shared" si="2409"/>
        <v>0</v>
      </c>
      <c r="BA291" s="36">
        <v>0</v>
      </c>
      <c r="BB291" s="36">
        <f t="shared" si="2453"/>
        <v>0</v>
      </c>
      <c r="BC291" s="36">
        <v>0</v>
      </c>
      <c r="BD291" s="36">
        <f t="shared" si="2454"/>
        <v>0</v>
      </c>
      <c r="BE291" s="36">
        <v>0</v>
      </c>
      <c r="BF291" s="36">
        <f t="shared" si="2455"/>
        <v>0</v>
      </c>
      <c r="BG291" s="36">
        <v>0</v>
      </c>
      <c r="BH291" s="36">
        <f t="shared" si="2413"/>
        <v>0</v>
      </c>
      <c r="BI291" s="36">
        <v>3</v>
      </c>
      <c r="BJ291" s="36">
        <f t="shared" si="2414"/>
        <v>154084.76795250003</v>
      </c>
      <c r="BK291" s="36">
        <v>4</v>
      </c>
      <c r="BL291" s="36">
        <f t="shared" si="2415"/>
        <v>196575.35967999999</v>
      </c>
      <c r="BM291" s="46">
        <v>0</v>
      </c>
      <c r="BN291" s="36">
        <f t="shared" si="2416"/>
        <v>0</v>
      </c>
      <c r="BO291" s="36">
        <v>0</v>
      </c>
      <c r="BP291" s="36">
        <f t="shared" si="2417"/>
        <v>0</v>
      </c>
      <c r="BQ291" s="36">
        <v>0</v>
      </c>
      <c r="BR291" s="36">
        <f t="shared" si="2418"/>
        <v>0</v>
      </c>
      <c r="BS291" s="36">
        <v>0</v>
      </c>
      <c r="BT291" s="36">
        <f t="shared" si="2419"/>
        <v>0</v>
      </c>
      <c r="BU291" s="36">
        <v>0</v>
      </c>
      <c r="BV291" s="36">
        <f t="shared" si="2420"/>
        <v>0</v>
      </c>
      <c r="BW291" s="36"/>
      <c r="BX291" s="36">
        <f t="shared" si="2421"/>
        <v>0</v>
      </c>
      <c r="BY291" s="36">
        <v>0</v>
      </c>
      <c r="BZ291" s="36">
        <f t="shared" si="2422"/>
        <v>0</v>
      </c>
      <c r="CA291" s="36">
        <v>0</v>
      </c>
      <c r="CB291" s="36">
        <f t="shared" si="2423"/>
        <v>0</v>
      </c>
      <c r="CC291" s="36">
        <v>0</v>
      </c>
      <c r="CD291" s="36">
        <f t="shared" si="2424"/>
        <v>0</v>
      </c>
      <c r="CE291" s="36"/>
      <c r="CF291" s="36">
        <f t="shared" si="2425"/>
        <v>0</v>
      </c>
      <c r="CG291" s="36"/>
      <c r="CH291" s="36">
        <f t="shared" si="2426"/>
        <v>0</v>
      </c>
      <c r="CI291" s="36"/>
      <c r="CJ291" s="36">
        <f t="shared" si="2427"/>
        <v>0</v>
      </c>
      <c r="CK291" s="36">
        <v>5</v>
      </c>
      <c r="CL291" s="36">
        <f t="shared" si="2428"/>
        <v>292298.97070499999</v>
      </c>
      <c r="CM291" s="36">
        <v>2</v>
      </c>
      <c r="CN291" s="36">
        <f t="shared" si="2428"/>
        <v>134407.380114</v>
      </c>
      <c r="CO291" s="41"/>
      <c r="CP291" s="36">
        <f t="shared" si="2429"/>
        <v>0</v>
      </c>
      <c r="CQ291" s="36"/>
      <c r="CR291" s="36">
        <f t="shared" si="2456"/>
        <v>0</v>
      </c>
      <c r="CS291" s="36"/>
      <c r="CT291" s="36">
        <f t="shared" si="2457"/>
        <v>0</v>
      </c>
      <c r="CU291" s="36"/>
      <c r="CV291" s="36">
        <f t="shared" si="2458"/>
        <v>0</v>
      </c>
      <c r="CW291" s="36">
        <v>1</v>
      </c>
      <c r="CX291" s="36">
        <f t="shared" si="2459"/>
        <v>65685.860058000006</v>
      </c>
      <c r="CY291" s="36"/>
      <c r="CZ291" s="36">
        <f t="shared" si="2460"/>
        <v>0</v>
      </c>
      <c r="DA291" s="36"/>
      <c r="DB291" s="36">
        <f t="shared" si="2435"/>
        <v>0</v>
      </c>
      <c r="DC291" s="36"/>
      <c r="DD291" s="36">
        <f t="shared" si="2436"/>
        <v>0</v>
      </c>
      <c r="DE291" s="36"/>
      <c r="DF291" s="36">
        <f t="shared" si="2461"/>
        <v>0</v>
      </c>
      <c r="DG291" s="36">
        <v>1</v>
      </c>
      <c r="DH291" s="36">
        <f t="shared" si="2462"/>
        <v>70646.868180000005</v>
      </c>
      <c r="DI291" s="36"/>
      <c r="DJ291" s="36">
        <f t="shared" si="2439"/>
        <v>0</v>
      </c>
      <c r="DK291" s="36"/>
      <c r="DL291" s="36">
        <f t="shared" si="2389"/>
        <v>0</v>
      </c>
      <c r="DM291" s="36"/>
      <c r="DN291" s="36">
        <f t="shared" si="2249"/>
        <v>0</v>
      </c>
      <c r="DO291" s="36">
        <f t="shared" si="2390"/>
        <v>45</v>
      </c>
      <c r="DP291" s="36">
        <f t="shared" si="2390"/>
        <v>2451965.1316999998</v>
      </c>
      <c r="DQ291" s="47">
        <f t="shared" si="2391"/>
        <v>45</v>
      </c>
      <c r="DR291" s="80">
        <f t="shared" si="2248"/>
        <v>1</v>
      </c>
    </row>
    <row r="292" spans="1:122" ht="30" customHeight="1" x14ac:dyDescent="0.25">
      <c r="A292" s="43"/>
      <c r="B292" s="44">
        <v>249</v>
      </c>
      <c r="C292" s="31" t="s">
        <v>417</v>
      </c>
      <c r="D292" s="32">
        <f t="shared" si="2250"/>
        <v>19063</v>
      </c>
      <c r="E292" s="33">
        <v>18530</v>
      </c>
      <c r="F292" s="45">
        <v>2.16</v>
      </c>
      <c r="G292" s="35">
        <v>1</v>
      </c>
      <c r="H292" s="35">
        <v>1</v>
      </c>
      <c r="I292" s="32">
        <v>1.4</v>
      </c>
      <c r="J292" s="32">
        <v>1.68</v>
      </c>
      <c r="K292" s="32">
        <v>2.23</v>
      </c>
      <c r="L292" s="32">
        <v>2.57</v>
      </c>
      <c r="M292" s="36">
        <v>9</v>
      </c>
      <c r="N292" s="36">
        <f t="shared" si="2340"/>
        <v>541936.67220000003</v>
      </c>
      <c r="O292" s="36">
        <v>2</v>
      </c>
      <c r="P292" s="36">
        <f t="shared" si="2340"/>
        <v>120430.37160000001</v>
      </c>
      <c r="Q292" s="36">
        <v>0</v>
      </c>
      <c r="R292" s="36">
        <f t="shared" si="2440"/>
        <v>0</v>
      </c>
      <c r="S292" s="36"/>
      <c r="T292" s="36">
        <f t="shared" si="2441"/>
        <v>0</v>
      </c>
      <c r="U292" s="36">
        <v>15</v>
      </c>
      <c r="V292" s="36">
        <f t="shared" si="2442"/>
        <v>909352.72889999999</v>
      </c>
      <c r="W292" s="36">
        <v>0</v>
      </c>
      <c r="X292" s="36">
        <f t="shared" si="2443"/>
        <v>0</v>
      </c>
      <c r="Y292" s="36">
        <v>0</v>
      </c>
      <c r="Z292" s="36">
        <f t="shared" si="2444"/>
        <v>0</v>
      </c>
      <c r="AA292" s="36">
        <v>0</v>
      </c>
      <c r="AB292" s="36">
        <f t="shared" si="2445"/>
        <v>0</v>
      </c>
      <c r="AC292" s="36">
        <v>0</v>
      </c>
      <c r="AD292" s="36">
        <f t="shared" si="2446"/>
        <v>0</v>
      </c>
      <c r="AE292" s="36">
        <v>0</v>
      </c>
      <c r="AF292" s="36">
        <f t="shared" si="2447"/>
        <v>0</v>
      </c>
      <c r="AG292" s="36">
        <v>0</v>
      </c>
      <c r="AH292" s="36">
        <f t="shared" si="2448"/>
        <v>0</v>
      </c>
      <c r="AI292" s="36"/>
      <c r="AJ292" s="36">
        <f t="shared" si="2449"/>
        <v>0</v>
      </c>
      <c r="AK292" s="39">
        <v>0</v>
      </c>
      <c r="AL292" s="36">
        <f t="shared" si="2450"/>
        <v>0</v>
      </c>
      <c r="AM292" s="40">
        <v>0</v>
      </c>
      <c r="AN292" s="36">
        <f t="shared" si="2403"/>
        <v>0</v>
      </c>
      <c r="AO292" s="36">
        <v>0</v>
      </c>
      <c r="AP292" s="36">
        <f t="shared" si="2404"/>
        <v>0</v>
      </c>
      <c r="AQ292" s="36">
        <v>1</v>
      </c>
      <c r="AR292" s="36">
        <f t="shared" si="2405"/>
        <v>69607.01260799999</v>
      </c>
      <c r="AS292" s="36"/>
      <c r="AT292" s="36">
        <f t="shared" si="2406"/>
        <v>0</v>
      </c>
      <c r="AU292" s="36"/>
      <c r="AV292" s="36">
        <f t="shared" si="2451"/>
        <v>0</v>
      </c>
      <c r="AW292" s="36"/>
      <c r="AX292" s="36">
        <f t="shared" si="2452"/>
        <v>0</v>
      </c>
      <c r="AY292" s="36"/>
      <c r="AZ292" s="36">
        <f t="shared" si="2409"/>
        <v>0</v>
      </c>
      <c r="BA292" s="36">
        <v>0</v>
      </c>
      <c r="BB292" s="36">
        <f t="shared" si="2453"/>
        <v>0</v>
      </c>
      <c r="BC292" s="36">
        <v>0</v>
      </c>
      <c r="BD292" s="36">
        <f t="shared" si="2454"/>
        <v>0</v>
      </c>
      <c r="BE292" s="36">
        <v>0</v>
      </c>
      <c r="BF292" s="36">
        <f t="shared" si="2455"/>
        <v>0</v>
      </c>
      <c r="BG292" s="36">
        <v>0</v>
      </c>
      <c r="BH292" s="36">
        <f t="shared" si="2413"/>
        <v>0</v>
      </c>
      <c r="BI292" s="36">
        <v>0</v>
      </c>
      <c r="BJ292" s="36">
        <f t="shared" si="2414"/>
        <v>0</v>
      </c>
      <c r="BK292" s="36"/>
      <c r="BL292" s="36">
        <f t="shared" si="2415"/>
        <v>0</v>
      </c>
      <c r="BM292" s="46">
        <v>0</v>
      </c>
      <c r="BN292" s="36">
        <f t="shared" si="2416"/>
        <v>0</v>
      </c>
      <c r="BO292" s="36">
        <v>0</v>
      </c>
      <c r="BP292" s="36">
        <f t="shared" si="2417"/>
        <v>0</v>
      </c>
      <c r="BQ292" s="36">
        <v>0</v>
      </c>
      <c r="BR292" s="36">
        <f t="shared" si="2418"/>
        <v>0</v>
      </c>
      <c r="BS292" s="36">
        <v>0</v>
      </c>
      <c r="BT292" s="36">
        <f t="shared" si="2419"/>
        <v>0</v>
      </c>
      <c r="BU292" s="36">
        <v>0</v>
      </c>
      <c r="BV292" s="36">
        <f t="shared" si="2420"/>
        <v>0</v>
      </c>
      <c r="BW292" s="36"/>
      <c r="BX292" s="36">
        <f t="shared" si="2421"/>
        <v>0</v>
      </c>
      <c r="BY292" s="36">
        <v>0</v>
      </c>
      <c r="BZ292" s="36">
        <f t="shared" si="2422"/>
        <v>0</v>
      </c>
      <c r="CA292" s="36">
        <v>0</v>
      </c>
      <c r="CB292" s="36">
        <f t="shared" si="2423"/>
        <v>0</v>
      </c>
      <c r="CC292" s="36">
        <v>0</v>
      </c>
      <c r="CD292" s="36">
        <f t="shared" si="2424"/>
        <v>0</v>
      </c>
      <c r="CE292" s="36"/>
      <c r="CF292" s="36">
        <f t="shared" si="2425"/>
        <v>0</v>
      </c>
      <c r="CG292" s="36"/>
      <c r="CH292" s="36">
        <f t="shared" si="2426"/>
        <v>0</v>
      </c>
      <c r="CI292" s="36"/>
      <c r="CJ292" s="36">
        <f t="shared" si="2427"/>
        <v>0</v>
      </c>
      <c r="CK292" s="36"/>
      <c r="CL292" s="36">
        <f t="shared" si="2428"/>
        <v>0</v>
      </c>
      <c r="CM292" s="36"/>
      <c r="CN292" s="36">
        <f t="shared" si="2428"/>
        <v>0</v>
      </c>
      <c r="CO292" s="41"/>
      <c r="CP292" s="36">
        <f t="shared" si="2429"/>
        <v>0</v>
      </c>
      <c r="CQ292" s="36"/>
      <c r="CR292" s="36">
        <f t="shared" si="2456"/>
        <v>0</v>
      </c>
      <c r="CS292" s="36"/>
      <c r="CT292" s="36">
        <f t="shared" si="2457"/>
        <v>0</v>
      </c>
      <c r="CU292" s="36"/>
      <c r="CV292" s="36">
        <f t="shared" si="2458"/>
        <v>0</v>
      </c>
      <c r="CW292" s="36"/>
      <c r="CX292" s="36">
        <f t="shared" si="2459"/>
        <v>0</v>
      </c>
      <c r="CY292" s="36"/>
      <c r="CZ292" s="36">
        <f t="shared" si="2460"/>
        <v>0</v>
      </c>
      <c r="DA292" s="36"/>
      <c r="DB292" s="36">
        <f t="shared" si="2435"/>
        <v>0</v>
      </c>
      <c r="DC292" s="36"/>
      <c r="DD292" s="36">
        <f t="shared" si="2436"/>
        <v>0</v>
      </c>
      <c r="DE292" s="36"/>
      <c r="DF292" s="36">
        <f t="shared" si="2461"/>
        <v>0</v>
      </c>
      <c r="DG292" s="36"/>
      <c r="DH292" s="36">
        <f t="shared" si="2462"/>
        <v>0</v>
      </c>
      <c r="DI292" s="36"/>
      <c r="DJ292" s="36">
        <f t="shared" si="2439"/>
        <v>0</v>
      </c>
      <c r="DK292" s="36"/>
      <c r="DL292" s="36">
        <f t="shared" si="2389"/>
        <v>0</v>
      </c>
      <c r="DM292" s="36"/>
      <c r="DN292" s="36">
        <f t="shared" si="2249"/>
        <v>0</v>
      </c>
      <c r="DO292" s="36">
        <f t="shared" si="2390"/>
        <v>27</v>
      </c>
      <c r="DP292" s="36">
        <f t="shared" si="2390"/>
        <v>1641326.7853080002</v>
      </c>
      <c r="DQ292" s="47">
        <f t="shared" si="2391"/>
        <v>27</v>
      </c>
      <c r="DR292" s="80">
        <f t="shared" si="2248"/>
        <v>1</v>
      </c>
    </row>
    <row r="293" spans="1:122" ht="30" customHeight="1" x14ac:dyDescent="0.25">
      <c r="A293" s="43"/>
      <c r="B293" s="44">
        <v>250</v>
      </c>
      <c r="C293" s="31" t="s">
        <v>418</v>
      </c>
      <c r="D293" s="32">
        <f t="shared" si="2250"/>
        <v>19063</v>
      </c>
      <c r="E293" s="33">
        <v>18530</v>
      </c>
      <c r="F293" s="45">
        <v>1.81</v>
      </c>
      <c r="G293" s="35">
        <v>1</v>
      </c>
      <c r="H293" s="35">
        <v>1</v>
      </c>
      <c r="I293" s="32">
        <v>1.4</v>
      </c>
      <c r="J293" s="32">
        <v>1.68</v>
      </c>
      <c r="K293" s="32">
        <v>2.23</v>
      </c>
      <c r="L293" s="32">
        <v>2.57</v>
      </c>
      <c r="M293" s="36">
        <v>111</v>
      </c>
      <c r="N293" s="36">
        <f t="shared" si="2340"/>
        <v>5600848.6014250005</v>
      </c>
      <c r="O293" s="36">
        <v>20</v>
      </c>
      <c r="P293" s="36">
        <f t="shared" si="2340"/>
        <v>1009161.9101666667</v>
      </c>
      <c r="Q293" s="36">
        <v>0</v>
      </c>
      <c r="R293" s="36">
        <f t="shared" si="2440"/>
        <v>0</v>
      </c>
      <c r="S293" s="36"/>
      <c r="T293" s="36">
        <f t="shared" si="2441"/>
        <v>0</v>
      </c>
      <c r="U293" s="36">
        <v>33</v>
      </c>
      <c r="V293" s="36">
        <f t="shared" si="2442"/>
        <v>1676408.5955924999</v>
      </c>
      <c r="W293" s="36">
        <v>3</v>
      </c>
      <c r="X293" s="36">
        <f t="shared" si="2443"/>
        <v>151374.286525</v>
      </c>
      <c r="Y293" s="36">
        <v>0</v>
      </c>
      <c r="Z293" s="36">
        <f t="shared" si="2444"/>
        <v>0</v>
      </c>
      <c r="AA293" s="36">
        <v>0</v>
      </c>
      <c r="AB293" s="36">
        <f t="shared" si="2445"/>
        <v>0</v>
      </c>
      <c r="AC293" s="36">
        <v>0</v>
      </c>
      <c r="AD293" s="36">
        <f t="shared" si="2446"/>
        <v>0</v>
      </c>
      <c r="AE293" s="36">
        <v>5</v>
      </c>
      <c r="AF293" s="36">
        <f t="shared" si="2447"/>
        <v>252290.47754166668</v>
      </c>
      <c r="AG293" s="36">
        <v>0</v>
      </c>
      <c r="AH293" s="36">
        <f t="shared" si="2448"/>
        <v>0</v>
      </c>
      <c r="AI293" s="36"/>
      <c r="AJ293" s="36">
        <f t="shared" si="2449"/>
        <v>0</v>
      </c>
      <c r="AK293" s="39">
        <v>0</v>
      </c>
      <c r="AL293" s="36">
        <f t="shared" si="2450"/>
        <v>0</v>
      </c>
      <c r="AM293" s="40"/>
      <c r="AN293" s="36">
        <f t="shared" si="2403"/>
        <v>0</v>
      </c>
      <c r="AO293" s="36">
        <v>0</v>
      </c>
      <c r="AP293" s="36">
        <f t="shared" si="2404"/>
        <v>0</v>
      </c>
      <c r="AQ293" s="36">
        <v>77</v>
      </c>
      <c r="AR293" s="36">
        <f t="shared" si="2405"/>
        <v>4491263.5866559995</v>
      </c>
      <c r="AS293" s="36">
        <v>9</v>
      </c>
      <c r="AT293" s="36">
        <f t="shared" si="2406"/>
        <v>541686.80065500003</v>
      </c>
      <c r="AU293" s="36"/>
      <c r="AV293" s="36">
        <f t="shared" si="2451"/>
        <v>0</v>
      </c>
      <c r="AW293" s="36"/>
      <c r="AX293" s="36">
        <f t="shared" si="2452"/>
        <v>0</v>
      </c>
      <c r="AY293" s="36">
        <v>5</v>
      </c>
      <c r="AZ293" s="36">
        <f t="shared" si="2409"/>
        <v>283681.14162499999</v>
      </c>
      <c r="BA293" s="36">
        <v>0</v>
      </c>
      <c r="BB293" s="36">
        <f t="shared" si="2453"/>
        <v>0</v>
      </c>
      <c r="BC293" s="36">
        <v>0</v>
      </c>
      <c r="BD293" s="36">
        <f t="shared" si="2454"/>
        <v>0</v>
      </c>
      <c r="BE293" s="36">
        <v>0</v>
      </c>
      <c r="BF293" s="36">
        <f t="shared" si="2455"/>
        <v>0</v>
      </c>
      <c r="BG293" s="36">
        <v>0</v>
      </c>
      <c r="BH293" s="36">
        <f t="shared" si="2413"/>
        <v>0</v>
      </c>
      <c r="BI293" s="36">
        <v>3</v>
      </c>
      <c r="BJ293" s="36">
        <f t="shared" si="2414"/>
        <v>152400.78141749999</v>
      </c>
      <c r="BK293" s="36">
        <v>20</v>
      </c>
      <c r="BL293" s="36">
        <f t="shared" si="2415"/>
        <v>972134.97546666674</v>
      </c>
      <c r="BM293" s="46">
        <v>0</v>
      </c>
      <c r="BN293" s="36">
        <f t="shared" si="2416"/>
        <v>0</v>
      </c>
      <c r="BO293" s="36">
        <v>0</v>
      </c>
      <c r="BP293" s="36">
        <f t="shared" si="2417"/>
        <v>0</v>
      </c>
      <c r="BQ293" s="36">
        <v>0</v>
      </c>
      <c r="BR293" s="36">
        <f t="shared" si="2418"/>
        <v>0</v>
      </c>
      <c r="BS293" s="36">
        <v>0</v>
      </c>
      <c r="BT293" s="36">
        <f t="shared" si="2419"/>
        <v>0</v>
      </c>
      <c r="BU293" s="36">
        <v>0</v>
      </c>
      <c r="BV293" s="36">
        <f t="shared" si="2420"/>
        <v>0</v>
      </c>
      <c r="BW293" s="36"/>
      <c r="BX293" s="36">
        <f t="shared" si="2421"/>
        <v>0</v>
      </c>
      <c r="BY293" s="36">
        <v>0</v>
      </c>
      <c r="BZ293" s="36">
        <f t="shared" si="2422"/>
        <v>0</v>
      </c>
      <c r="CA293" s="36">
        <v>0</v>
      </c>
      <c r="CB293" s="36">
        <f t="shared" si="2423"/>
        <v>0</v>
      </c>
      <c r="CC293" s="36">
        <v>0</v>
      </c>
      <c r="CD293" s="36">
        <f t="shared" si="2424"/>
        <v>0</v>
      </c>
      <c r="CE293" s="36"/>
      <c r="CF293" s="36">
        <f t="shared" si="2425"/>
        <v>0</v>
      </c>
      <c r="CG293" s="36"/>
      <c r="CH293" s="36">
        <f t="shared" si="2426"/>
        <v>0</v>
      </c>
      <c r="CI293" s="36"/>
      <c r="CJ293" s="36">
        <f t="shared" si="2427"/>
        <v>0</v>
      </c>
      <c r="CK293" s="36">
        <v>9</v>
      </c>
      <c r="CL293" s="36">
        <f t="shared" si="2428"/>
        <v>520388.00358299998</v>
      </c>
      <c r="CM293" s="36"/>
      <c r="CN293" s="36">
        <f t="shared" si="2428"/>
        <v>0</v>
      </c>
      <c r="CO293" s="41"/>
      <c r="CP293" s="36">
        <f t="shared" si="2429"/>
        <v>0</v>
      </c>
      <c r="CQ293" s="36"/>
      <c r="CR293" s="36">
        <f t="shared" si="2456"/>
        <v>0</v>
      </c>
      <c r="CS293" s="36"/>
      <c r="CT293" s="36">
        <f t="shared" si="2457"/>
        <v>0</v>
      </c>
      <c r="CU293" s="36"/>
      <c r="CV293" s="36">
        <f t="shared" si="2458"/>
        <v>0</v>
      </c>
      <c r="CW293" s="36"/>
      <c r="CX293" s="36">
        <f t="shared" si="2459"/>
        <v>0</v>
      </c>
      <c r="CY293" s="36"/>
      <c r="CZ293" s="36">
        <f t="shared" si="2460"/>
        <v>0</v>
      </c>
      <c r="DA293" s="36"/>
      <c r="DB293" s="36">
        <f t="shared" si="2435"/>
        <v>0</v>
      </c>
      <c r="DC293" s="36"/>
      <c r="DD293" s="36">
        <f t="shared" si="2436"/>
        <v>0</v>
      </c>
      <c r="DE293" s="36"/>
      <c r="DF293" s="36">
        <f t="shared" si="2461"/>
        <v>0</v>
      </c>
      <c r="DG293" s="36"/>
      <c r="DH293" s="36">
        <f t="shared" si="2462"/>
        <v>0</v>
      </c>
      <c r="DI293" s="36"/>
      <c r="DJ293" s="36">
        <f t="shared" si="2439"/>
        <v>0</v>
      </c>
      <c r="DK293" s="36"/>
      <c r="DL293" s="36">
        <f t="shared" si="2389"/>
        <v>0</v>
      </c>
      <c r="DM293" s="36"/>
      <c r="DN293" s="36">
        <f t="shared" si="2249"/>
        <v>0</v>
      </c>
      <c r="DO293" s="36">
        <f t="shared" si="2390"/>
        <v>295</v>
      </c>
      <c r="DP293" s="36">
        <f t="shared" si="2390"/>
        <v>15651639.160654001</v>
      </c>
      <c r="DQ293" s="47">
        <f t="shared" si="2391"/>
        <v>295</v>
      </c>
      <c r="DR293" s="80">
        <f t="shared" si="2248"/>
        <v>1</v>
      </c>
    </row>
    <row r="294" spans="1:122" ht="30" customHeight="1" x14ac:dyDescent="0.25">
      <c r="A294" s="43"/>
      <c r="B294" s="44">
        <v>251</v>
      </c>
      <c r="C294" s="31" t="s">
        <v>419</v>
      </c>
      <c r="D294" s="32">
        <f t="shared" si="2250"/>
        <v>19063</v>
      </c>
      <c r="E294" s="33">
        <v>18530</v>
      </c>
      <c r="F294" s="45">
        <v>2.67</v>
      </c>
      <c r="G294" s="35">
        <v>1</v>
      </c>
      <c r="H294" s="35">
        <v>1</v>
      </c>
      <c r="I294" s="32">
        <v>1.4</v>
      </c>
      <c r="J294" s="32">
        <v>1.68</v>
      </c>
      <c r="K294" s="32">
        <v>2.23</v>
      </c>
      <c r="L294" s="32">
        <v>2.57</v>
      </c>
      <c r="M294" s="36">
        <v>0</v>
      </c>
      <c r="N294" s="36">
        <f t="shared" si="2340"/>
        <v>0</v>
      </c>
      <c r="O294" s="36">
        <v>0</v>
      </c>
      <c r="P294" s="36">
        <f t="shared" si="2340"/>
        <v>0</v>
      </c>
      <c r="Q294" s="36">
        <v>0</v>
      </c>
      <c r="R294" s="36">
        <f t="shared" si="2440"/>
        <v>0</v>
      </c>
      <c r="S294" s="36"/>
      <c r="T294" s="36">
        <f t="shared" si="2441"/>
        <v>0</v>
      </c>
      <c r="U294" s="36">
        <v>6</v>
      </c>
      <c r="V294" s="36">
        <f t="shared" si="2442"/>
        <v>449624.40484499995</v>
      </c>
      <c r="W294" s="36">
        <v>0</v>
      </c>
      <c r="X294" s="36">
        <f t="shared" si="2443"/>
        <v>0</v>
      </c>
      <c r="Y294" s="36">
        <v>0</v>
      </c>
      <c r="Z294" s="36">
        <f t="shared" si="2444"/>
        <v>0</v>
      </c>
      <c r="AA294" s="36">
        <v>0</v>
      </c>
      <c r="AB294" s="36">
        <f t="shared" si="2445"/>
        <v>0</v>
      </c>
      <c r="AC294" s="36">
        <v>0</v>
      </c>
      <c r="AD294" s="36">
        <f t="shared" si="2446"/>
        <v>0</v>
      </c>
      <c r="AE294" s="36">
        <v>0</v>
      </c>
      <c r="AF294" s="36">
        <f t="shared" si="2447"/>
        <v>0</v>
      </c>
      <c r="AG294" s="36"/>
      <c r="AH294" s="36">
        <f t="shared" si="2448"/>
        <v>0</v>
      </c>
      <c r="AI294" s="36"/>
      <c r="AJ294" s="36">
        <f t="shared" si="2449"/>
        <v>0</v>
      </c>
      <c r="AK294" s="39">
        <v>0</v>
      </c>
      <c r="AL294" s="36">
        <f t="shared" si="2450"/>
        <v>0</v>
      </c>
      <c r="AM294" s="40">
        <v>0</v>
      </c>
      <c r="AN294" s="36">
        <f t="shared" si="2403"/>
        <v>0</v>
      </c>
      <c r="AO294" s="36">
        <v>0</v>
      </c>
      <c r="AP294" s="36">
        <f t="shared" si="2404"/>
        <v>0</v>
      </c>
      <c r="AQ294" s="36">
        <v>0</v>
      </c>
      <c r="AR294" s="36">
        <f t="shared" si="2405"/>
        <v>0</v>
      </c>
      <c r="AS294" s="36">
        <v>3</v>
      </c>
      <c r="AT294" s="36">
        <f t="shared" si="2406"/>
        <v>266354.28319500003</v>
      </c>
      <c r="AU294" s="36"/>
      <c r="AV294" s="36">
        <f t="shared" si="2451"/>
        <v>0</v>
      </c>
      <c r="AW294" s="36"/>
      <c r="AX294" s="36">
        <f t="shared" si="2452"/>
        <v>0</v>
      </c>
      <c r="AY294" s="36"/>
      <c r="AZ294" s="36">
        <f t="shared" si="2409"/>
        <v>0</v>
      </c>
      <c r="BA294" s="36">
        <v>0</v>
      </c>
      <c r="BB294" s="36">
        <f t="shared" si="2453"/>
        <v>0</v>
      </c>
      <c r="BC294" s="36">
        <v>0</v>
      </c>
      <c r="BD294" s="36">
        <f t="shared" si="2454"/>
        <v>0</v>
      </c>
      <c r="BE294" s="36">
        <v>0</v>
      </c>
      <c r="BF294" s="36">
        <f t="shared" si="2455"/>
        <v>0</v>
      </c>
      <c r="BG294" s="36">
        <v>0</v>
      </c>
      <c r="BH294" s="36">
        <f t="shared" si="2413"/>
        <v>0</v>
      </c>
      <c r="BI294" s="36">
        <v>0</v>
      </c>
      <c r="BJ294" s="36">
        <f t="shared" si="2414"/>
        <v>0</v>
      </c>
      <c r="BK294" s="36"/>
      <c r="BL294" s="36">
        <f t="shared" si="2415"/>
        <v>0</v>
      </c>
      <c r="BM294" s="46">
        <v>0</v>
      </c>
      <c r="BN294" s="36">
        <f t="shared" si="2416"/>
        <v>0</v>
      </c>
      <c r="BO294" s="36">
        <v>0</v>
      </c>
      <c r="BP294" s="36">
        <f t="shared" si="2417"/>
        <v>0</v>
      </c>
      <c r="BQ294" s="36">
        <v>0</v>
      </c>
      <c r="BR294" s="36">
        <f t="shared" si="2418"/>
        <v>0</v>
      </c>
      <c r="BS294" s="36">
        <v>0</v>
      </c>
      <c r="BT294" s="36">
        <f t="shared" si="2419"/>
        <v>0</v>
      </c>
      <c r="BU294" s="36">
        <v>0</v>
      </c>
      <c r="BV294" s="36">
        <f t="shared" si="2420"/>
        <v>0</v>
      </c>
      <c r="BW294" s="36"/>
      <c r="BX294" s="36">
        <f t="shared" si="2421"/>
        <v>0</v>
      </c>
      <c r="BY294" s="36">
        <v>0</v>
      </c>
      <c r="BZ294" s="36">
        <f t="shared" si="2422"/>
        <v>0</v>
      </c>
      <c r="CA294" s="36">
        <v>0</v>
      </c>
      <c r="CB294" s="36">
        <f t="shared" si="2423"/>
        <v>0</v>
      </c>
      <c r="CC294" s="36">
        <v>0</v>
      </c>
      <c r="CD294" s="36">
        <f t="shared" si="2424"/>
        <v>0</v>
      </c>
      <c r="CE294" s="36"/>
      <c r="CF294" s="36">
        <f t="shared" si="2425"/>
        <v>0</v>
      </c>
      <c r="CG294" s="36"/>
      <c r="CH294" s="36">
        <f t="shared" si="2426"/>
        <v>0</v>
      </c>
      <c r="CI294" s="36"/>
      <c r="CJ294" s="36">
        <f t="shared" si="2427"/>
        <v>0</v>
      </c>
      <c r="CK294" s="36"/>
      <c r="CL294" s="36">
        <f t="shared" si="2428"/>
        <v>0</v>
      </c>
      <c r="CM294" s="36"/>
      <c r="CN294" s="36">
        <f t="shared" si="2428"/>
        <v>0</v>
      </c>
      <c r="CO294" s="41"/>
      <c r="CP294" s="36">
        <f t="shared" si="2429"/>
        <v>0</v>
      </c>
      <c r="CQ294" s="36"/>
      <c r="CR294" s="36">
        <f t="shared" si="2456"/>
        <v>0</v>
      </c>
      <c r="CS294" s="36"/>
      <c r="CT294" s="36">
        <f t="shared" si="2457"/>
        <v>0</v>
      </c>
      <c r="CU294" s="36"/>
      <c r="CV294" s="36">
        <f t="shared" si="2458"/>
        <v>0</v>
      </c>
      <c r="CW294" s="36"/>
      <c r="CX294" s="36">
        <f t="shared" si="2459"/>
        <v>0</v>
      </c>
      <c r="CY294" s="36"/>
      <c r="CZ294" s="36">
        <f t="shared" si="2460"/>
        <v>0</v>
      </c>
      <c r="DA294" s="36"/>
      <c r="DB294" s="36">
        <f t="shared" si="2435"/>
        <v>0</v>
      </c>
      <c r="DC294" s="36"/>
      <c r="DD294" s="36">
        <f t="shared" si="2436"/>
        <v>0</v>
      </c>
      <c r="DE294" s="36"/>
      <c r="DF294" s="36">
        <f t="shared" si="2461"/>
        <v>0</v>
      </c>
      <c r="DG294" s="36"/>
      <c r="DH294" s="36">
        <f t="shared" si="2462"/>
        <v>0</v>
      </c>
      <c r="DI294" s="36"/>
      <c r="DJ294" s="36">
        <f t="shared" si="2439"/>
        <v>0</v>
      </c>
      <c r="DK294" s="36"/>
      <c r="DL294" s="36">
        <f t="shared" si="2389"/>
        <v>0</v>
      </c>
      <c r="DM294" s="36"/>
      <c r="DN294" s="36">
        <f t="shared" si="2249"/>
        <v>0</v>
      </c>
      <c r="DO294" s="36">
        <f t="shared" si="2390"/>
        <v>9</v>
      </c>
      <c r="DP294" s="36">
        <f t="shared" si="2390"/>
        <v>715978.68803999992</v>
      </c>
      <c r="DQ294" s="47">
        <f t="shared" si="2391"/>
        <v>9</v>
      </c>
      <c r="DR294" s="80">
        <f t="shared" si="2248"/>
        <v>1</v>
      </c>
    </row>
    <row r="295" spans="1:122" ht="45" customHeight="1" x14ac:dyDescent="0.25">
      <c r="A295" s="43"/>
      <c r="B295" s="44">
        <v>252</v>
      </c>
      <c r="C295" s="31" t="s">
        <v>420</v>
      </c>
      <c r="D295" s="32">
        <f t="shared" si="2250"/>
        <v>19063</v>
      </c>
      <c r="E295" s="33">
        <v>18530</v>
      </c>
      <c r="F295" s="45">
        <v>0.73</v>
      </c>
      <c r="G295" s="35">
        <v>1</v>
      </c>
      <c r="H295" s="35">
        <v>1</v>
      </c>
      <c r="I295" s="32">
        <v>1.4</v>
      </c>
      <c r="J295" s="32">
        <v>1.68</v>
      </c>
      <c r="K295" s="32">
        <v>2.23</v>
      </c>
      <c r="L295" s="32">
        <v>2.57</v>
      </c>
      <c r="M295" s="36">
        <v>5</v>
      </c>
      <c r="N295" s="36">
        <f t="shared" si="2340"/>
        <v>101752.51304166668</v>
      </c>
      <c r="O295" s="36">
        <v>8</v>
      </c>
      <c r="P295" s="36">
        <f t="shared" si="2340"/>
        <v>162804.02086666663</v>
      </c>
      <c r="Q295" s="36">
        <v>0</v>
      </c>
      <c r="R295" s="36">
        <f t="shared" si="2440"/>
        <v>0</v>
      </c>
      <c r="S295" s="36"/>
      <c r="T295" s="36">
        <f t="shared" si="2441"/>
        <v>0</v>
      </c>
      <c r="U295" s="36">
        <v>0</v>
      </c>
      <c r="V295" s="36">
        <f t="shared" si="2442"/>
        <v>0</v>
      </c>
      <c r="W295" s="36">
        <v>2</v>
      </c>
      <c r="X295" s="36">
        <f t="shared" si="2443"/>
        <v>40701.005216666657</v>
      </c>
      <c r="Y295" s="36">
        <v>0</v>
      </c>
      <c r="Z295" s="36">
        <f t="shared" si="2444"/>
        <v>0</v>
      </c>
      <c r="AA295" s="36">
        <v>0</v>
      </c>
      <c r="AB295" s="36">
        <f t="shared" si="2445"/>
        <v>0</v>
      </c>
      <c r="AC295" s="36">
        <v>0</v>
      </c>
      <c r="AD295" s="36">
        <f t="shared" si="2446"/>
        <v>0</v>
      </c>
      <c r="AE295" s="36">
        <v>2</v>
      </c>
      <c r="AF295" s="36">
        <f t="shared" si="2447"/>
        <v>40701.005216666657</v>
      </c>
      <c r="AG295" s="36">
        <v>0</v>
      </c>
      <c r="AH295" s="36">
        <f t="shared" si="2448"/>
        <v>0</v>
      </c>
      <c r="AI295" s="36"/>
      <c r="AJ295" s="36">
        <f t="shared" si="2449"/>
        <v>0</v>
      </c>
      <c r="AK295" s="39">
        <v>0</v>
      </c>
      <c r="AL295" s="36">
        <f t="shared" si="2450"/>
        <v>0</v>
      </c>
      <c r="AM295" s="40">
        <v>8</v>
      </c>
      <c r="AN295" s="36">
        <f t="shared" si="2403"/>
        <v>188196.73779199997</v>
      </c>
      <c r="AO295" s="36">
        <v>0</v>
      </c>
      <c r="AP295" s="36">
        <f t="shared" si="2404"/>
        <v>0</v>
      </c>
      <c r="AQ295" s="36">
        <v>19</v>
      </c>
      <c r="AR295" s="36">
        <f t="shared" si="2405"/>
        <v>446967.25225599995</v>
      </c>
      <c r="AS295" s="36"/>
      <c r="AT295" s="36">
        <f t="shared" si="2406"/>
        <v>0</v>
      </c>
      <c r="AU295" s="36"/>
      <c r="AV295" s="36">
        <f t="shared" si="2451"/>
        <v>0</v>
      </c>
      <c r="AW295" s="36"/>
      <c r="AX295" s="36">
        <f t="shared" si="2452"/>
        <v>0</v>
      </c>
      <c r="AY295" s="36">
        <v>2</v>
      </c>
      <c r="AZ295" s="36">
        <f t="shared" si="2409"/>
        <v>45765.134449999998</v>
      </c>
      <c r="BA295" s="36">
        <v>0</v>
      </c>
      <c r="BB295" s="36">
        <f t="shared" si="2453"/>
        <v>0</v>
      </c>
      <c r="BC295" s="36">
        <v>0</v>
      </c>
      <c r="BD295" s="36">
        <f t="shared" si="2454"/>
        <v>0</v>
      </c>
      <c r="BE295" s="36">
        <v>0</v>
      </c>
      <c r="BF295" s="36">
        <f t="shared" si="2455"/>
        <v>0</v>
      </c>
      <c r="BG295" s="36">
        <v>0</v>
      </c>
      <c r="BH295" s="36">
        <f t="shared" si="2413"/>
        <v>0</v>
      </c>
      <c r="BI295" s="36">
        <v>0</v>
      </c>
      <c r="BJ295" s="36">
        <f t="shared" si="2414"/>
        <v>0</v>
      </c>
      <c r="BK295" s="36">
        <v>5</v>
      </c>
      <c r="BL295" s="36">
        <f t="shared" si="2415"/>
        <v>98019.134266666661</v>
      </c>
      <c r="BM295" s="46">
        <v>0</v>
      </c>
      <c r="BN295" s="36">
        <f t="shared" si="2416"/>
        <v>0</v>
      </c>
      <c r="BO295" s="36">
        <v>0</v>
      </c>
      <c r="BP295" s="36">
        <f t="shared" si="2417"/>
        <v>0</v>
      </c>
      <c r="BQ295" s="36">
        <v>0</v>
      </c>
      <c r="BR295" s="36">
        <f t="shared" si="2418"/>
        <v>0</v>
      </c>
      <c r="BS295" s="36"/>
      <c r="BT295" s="36">
        <f t="shared" si="2419"/>
        <v>0</v>
      </c>
      <c r="BU295" s="36">
        <v>0</v>
      </c>
      <c r="BV295" s="36">
        <f t="shared" si="2420"/>
        <v>0</v>
      </c>
      <c r="BW295" s="36"/>
      <c r="BX295" s="36">
        <f t="shared" si="2421"/>
        <v>0</v>
      </c>
      <c r="BY295" s="36">
        <v>0</v>
      </c>
      <c r="BZ295" s="36">
        <f t="shared" si="2422"/>
        <v>0</v>
      </c>
      <c r="CA295" s="36">
        <v>0</v>
      </c>
      <c r="CB295" s="36">
        <f t="shared" si="2423"/>
        <v>0</v>
      </c>
      <c r="CC295" s="36">
        <v>0</v>
      </c>
      <c r="CD295" s="36">
        <f t="shared" si="2424"/>
        <v>0</v>
      </c>
      <c r="CE295" s="36"/>
      <c r="CF295" s="36">
        <f t="shared" si="2425"/>
        <v>0</v>
      </c>
      <c r="CG295" s="36">
        <v>15</v>
      </c>
      <c r="CH295" s="36">
        <f t="shared" si="2426"/>
        <v>216751.95587499999</v>
      </c>
      <c r="CI295" s="36">
        <v>4</v>
      </c>
      <c r="CJ295" s="36">
        <f t="shared" si="2427"/>
        <v>76275.22408333332</v>
      </c>
      <c r="CK295" s="36">
        <v>5</v>
      </c>
      <c r="CL295" s="36">
        <f t="shared" si="2428"/>
        <v>116600.135855</v>
      </c>
      <c r="CM295" s="36">
        <v>3</v>
      </c>
      <c r="CN295" s="36">
        <f t="shared" si="2428"/>
        <v>80424.088101000001</v>
      </c>
      <c r="CO295" s="41">
        <v>3</v>
      </c>
      <c r="CP295" s="36">
        <f t="shared" si="2429"/>
        <v>64968.092874999988</v>
      </c>
      <c r="CQ295" s="36"/>
      <c r="CR295" s="36">
        <f t="shared" si="2456"/>
        <v>0</v>
      </c>
      <c r="CS295" s="36">
        <v>1</v>
      </c>
      <c r="CT295" s="36">
        <f t="shared" si="2457"/>
        <v>22782.414801999999</v>
      </c>
      <c r="CU295" s="36">
        <v>2</v>
      </c>
      <c r="CV295" s="36">
        <f t="shared" si="2458"/>
        <v>52502.524325999984</v>
      </c>
      <c r="CW295" s="36"/>
      <c r="CX295" s="36">
        <f t="shared" si="2459"/>
        <v>0</v>
      </c>
      <c r="CY295" s="36"/>
      <c r="CZ295" s="36">
        <f t="shared" si="2460"/>
        <v>0</v>
      </c>
      <c r="DA295" s="36">
        <v>3</v>
      </c>
      <c r="DB295" s="36">
        <f t="shared" si="2435"/>
        <v>64968.092874999988</v>
      </c>
      <c r="DC295" s="36"/>
      <c r="DD295" s="36">
        <f t="shared" si="2436"/>
        <v>0</v>
      </c>
      <c r="DE295" s="36"/>
      <c r="DF295" s="36">
        <f t="shared" si="2461"/>
        <v>0</v>
      </c>
      <c r="DG295" s="36"/>
      <c r="DH295" s="36">
        <f t="shared" si="2462"/>
        <v>0</v>
      </c>
      <c r="DI295" s="36"/>
      <c r="DJ295" s="36">
        <f t="shared" si="2439"/>
        <v>0</v>
      </c>
      <c r="DK295" s="36">
        <v>1</v>
      </c>
      <c r="DL295" s="36">
        <f t="shared" si="2389"/>
        <v>41691.507176666659</v>
      </c>
      <c r="DM295" s="36"/>
      <c r="DN295" s="36">
        <f t="shared" si="2249"/>
        <v>0</v>
      </c>
      <c r="DO295" s="36">
        <f t="shared" si="2390"/>
        <v>88</v>
      </c>
      <c r="DP295" s="36">
        <f t="shared" si="2390"/>
        <v>1861870.8390753332</v>
      </c>
      <c r="DQ295" s="47">
        <f t="shared" si="2391"/>
        <v>88</v>
      </c>
      <c r="DR295" s="80">
        <f t="shared" si="2248"/>
        <v>1</v>
      </c>
    </row>
    <row r="296" spans="1:122" ht="31.5" customHeight="1" x14ac:dyDescent="0.25">
      <c r="A296" s="43">
        <v>1</v>
      </c>
      <c r="B296" s="44">
        <v>253</v>
      </c>
      <c r="C296" s="31" t="s">
        <v>421</v>
      </c>
      <c r="D296" s="32">
        <f t="shared" si="2250"/>
        <v>19063</v>
      </c>
      <c r="E296" s="33">
        <v>18530</v>
      </c>
      <c r="F296" s="45">
        <v>0.76</v>
      </c>
      <c r="G296" s="35">
        <v>1</v>
      </c>
      <c r="H296" s="35">
        <v>1</v>
      </c>
      <c r="I296" s="32">
        <v>1.4</v>
      </c>
      <c r="J296" s="32">
        <v>1.68</v>
      </c>
      <c r="K296" s="32">
        <v>2.23</v>
      </c>
      <c r="L296" s="32">
        <v>2.57</v>
      </c>
      <c r="M296" s="36">
        <v>100</v>
      </c>
      <c r="N296" s="36">
        <f>(M296/12*5*$D296*$F296*$G296*$I296)+(M296/12*7*$E296*$F296*$H296*$I296)</f>
        <v>1995221.6666666665</v>
      </c>
      <c r="O296" s="36">
        <v>381</v>
      </c>
      <c r="P296" s="36">
        <f>(O296/12*5*$D296*$F296*$G296*$I296)+(O296/12*7*$E296*$F296*$H296*$I296)</f>
        <v>7601794.5499999998</v>
      </c>
      <c r="Q296" s="36">
        <v>0</v>
      </c>
      <c r="R296" s="36">
        <f>(Q296/12*5*$D296*$F296*$G296*$I296)+(Q296/12*7*$E296*$F296*$H296*$I296)</f>
        <v>0</v>
      </c>
      <c r="S296" s="36"/>
      <c r="T296" s="36">
        <f>(S296/12*5*$D296*$F296*$G296*$I296)+(S296/12*7*$E296*$F296*$H296*$I296)</f>
        <v>0</v>
      </c>
      <c r="U296" s="36">
        <v>0</v>
      </c>
      <c r="V296" s="36">
        <f>(U296/12*5*$D296*$F296*$G296*$I296)+(U296/12*7*$E296*$F296*$H296*$I296)</f>
        <v>0</v>
      </c>
      <c r="W296" s="36">
        <v>24</v>
      </c>
      <c r="X296" s="36">
        <f>(W296/12*5*$D296*$F296*$G296*$I296)+(W296/12*7*$E296*$F296*$H296*$I296)</f>
        <v>478853.19999999995</v>
      </c>
      <c r="Y296" s="36">
        <v>0</v>
      </c>
      <c r="Z296" s="36">
        <f>(Y296/12*5*$D296*$F296*$G296*$I296)+(Y296/12*7*$E296*$F296*$H296*$I296)</f>
        <v>0</v>
      </c>
      <c r="AA296" s="36">
        <v>0</v>
      </c>
      <c r="AB296" s="36">
        <f>(AA296/12*5*$D296*$F296*$G296*$I296)+(AA296/12*7*$E296*$F296*$H296*$I296)</f>
        <v>0</v>
      </c>
      <c r="AC296" s="36">
        <v>0</v>
      </c>
      <c r="AD296" s="36">
        <f>(AC296/12*5*$D296*$F296*$G296*$I296)+(AC296/12*7*$E296*$F296*$H296*$I296)</f>
        <v>0</v>
      </c>
      <c r="AE296" s="36">
        <v>154</v>
      </c>
      <c r="AF296" s="36">
        <f>(AE296/12*5*$D296*$F296*$G296*$I296)+(AE296/12*7*$E296*$F296*$H296*$I296)</f>
        <v>3072641.3666666667</v>
      </c>
      <c r="AG296" s="36">
        <v>15</v>
      </c>
      <c r="AH296" s="36">
        <f>(AG296/12*5*$D296*$F296*$G296*$I296)+(AG296/12*7*$E296*$F296*$H296*$I296)</f>
        <v>299283.25</v>
      </c>
      <c r="AI296" s="36"/>
      <c r="AJ296" s="36">
        <f>(AI296/12*5*$D296*$F296*$G296*$I296)+(AI296/12*7*$E296*$F296*$H296*$I296)</f>
        <v>0</v>
      </c>
      <c r="AK296" s="39">
        <v>180</v>
      </c>
      <c r="AL296" s="36">
        <f>(AK296/12*5*$D296*$F296*$G296*$I296)+(AK296/12*7*$E296*$F296*$H296*$I296)</f>
        <v>3591399</v>
      </c>
      <c r="AM296" s="40">
        <v>160</v>
      </c>
      <c r="AN296" s="36">
        <f>(AM296/12*5*$D296*$F296*$G296*$J296)+(AM296/12*7*$E296*$F296*$H296*$J296)</f>
        <v>3830825.6</v>
      </c>
      <c r="AO296" s="36"/>
      <c r="AP296" s="36">
        <f>(AO296/12*5*$D296*$F296*$G296*$J296)+(AO296/12*7*$E296*$F296*$H296*$J296)</f>
        <v>0</v>
      </c>
      <c r="AQ296" s="36">
        <v>368</v>
      </c>
      <c r="AR296" s="36">
        <f>(AQ296/12*5*$D296*$F296*$G296*$J296)+(AQ296/12*7*$E296*$F296*$H296*$J296)</f>
        <v>8810898.879999999</v>
      </c>
      <c r="AS296" s="36">
        <v>0</v>
      </c>
      <c r="AT296" s="36">
        <f>(AS296/12*5*$D296*$F296*$G296*$J296)+(AS296/12*7*$E296*$F296*$H296*$J296)</f>
        <v>0</v>
      </c>
      <c r="AU296" s="36"/>
      <c r="AV296" s="36">
        <f>(AU296/12*5*$D296*$F296*$G296*$I296)+(AU296/12*7*$E296*$F296*$H296*$I296)</f>
        <v>0</v>
      </c>
      <c r="AW296" s="36"/>
      <c r="AX296" s="36">
        <f>(AW296/12*5*$D296*$F296*$G296*$I296)+(AW296/12*7*$E296*$F296*$H296*$I296)</f>
        <v>0</v>
      </c>
      <c r="AY296" s="36">
        <v>60</v>
      </c>
      <c r="AZ296" s="36">
        <f>(AY296/12*5*$D296*$F296*$G296*$J296)+(AY296/12*7*$E296*$F296*$H296*$J296)</f>
        <v>1436559.6</v>
      </c>
      <c r="BA296" s="36">
        <v>0</v>
      </c>
      <c r="BB296" s="36">
        <f>(BA296/12*5*$D296*$F296*$G296*$I296)+(BA296/12*7*$E296*$F296*$H296*$I296)</f>
        <v>0</v>
      </c>
      <c r="BC296" s="36">
        <v>0</v>
      </c>
      <c r="BD296" s="36">
        <f>(BC296/12*5*$D296*$F296*$G296*$I296)+(BC296/12*7*$E296*$F296*$H296*$I296)</f>
        <v>0</v>
      </c>
      <c r="BE296" s="36">
        <v>0</v>
      </c>
      <c r="BF296" s="36">
        <f>(BE296/12*5*$D296*$F296*$G296*$I296)+(BE296/12*7*$E296*$F296*$H296*$I296)</f>
        <v>0</v>
      </c>
      <c r="BG296" s="36">
        <v>0</v>
      </c>
      <c r="BH296" s="36">
        <f>(BG296/12*5*$D296*$F296*$G296*$J296)+(BG296/12*7*$E296*$F296*$H296*$J296)</f>
        <v>0</v>
      </c>
      <c r="BI296" s="36">
        <v>87</v>
      </c>
      <c r="BJ296" s="36">
        <f>(BI296/12*5*$D296*$F296*$G296*$I296)+(BI296/12*7*$E296*$F296*$H296*$I296)</f>
        <v>1735842.85</v>
      </c>
      <c r="BK296" s="36">
        <v>3</v>
      </c>
      <c r="BL296" s="36">
        <f>(BK296/12*5*$D296*$F296*$G296*$I296)+(BK296/12*7*$E296*$F296*$H296*$I296)</f>
        <v>59856.649999999994</v>
      </c>
      <c r="BM296" s="46">
        <v>12</v>
      </c>
      <c r="BN296" s="36">
        <f>(BM296/12*5*$D296*$F296*$G296*$J296)+(BM296/12*7*$E296*$F296*$H296*$J296)</f>
        <v>287311.92</v>
      </c>
      <c r="BO296" s="36">
        <v>3</v>
      </c>
      <c r="BP296" s="36">
        <f>(BO296/12*5*$D296*$F296*$G296*$J296)+(BO296/12*7*$E296*$F296*$H296*$J296)</f>
        <v>71827.98</v>
      </c>
      <c r="BQ296" s="36">
        <v>0</v>
      </c>
      <c r="BR296" s="36">
        <f>(BQ296/12*5*$D296*$F296*$G296*$I296)+(BQ296/12*7*$E296*$F296*$H296*$I296)</f>
        <v>0</v>
      </c>
      <c r="BS296" s="36">
        <v>33</v>
      </c>
      <c r="BT296" s="36">
        <f>(BS296/12*5*$D296*$F296*$G296*$I296)+(BS296/12*7*$E296*$F296*$H296*$I296)</f>
        <v>658423.15</v>
      </c>
      <c r="BU296" s="36">
        <v>15</v>
      </c>
      <c r="BV296" s="36">
        <f>(BU296/12*5*$D296*$F296*$G296*$J296)+(BU296/12*7*$E296*$F296*$H296*$J296)</f>
        <v>359139.9</v>
      </c>
      <c r="BW296" s="36"/>
      <c r="BX296" s="36">
        <f>(BW296/12*5*$D296*$F296*$G296*$J296)+(BW296/12*7*$E296*$F296*$H296*$J296)</f>
        <v>0</v>
      </c>
      <c r="BY296" s="36">
        <v>0</v>
      </c>
      <c r="BZ296" s="36">
        <f>(BY296/12*5*$D296*$F296*$G296*$I296)+(BY296/12*7*$E296*$F296*$H296*$I296)</f>
        <v>0</v>
      </c>
      <c r="CA296" s="36">
        <v>10</v>
      </c>
      <c r="CB296" s="36">
        <f>(CA296/12*5*$D296*$F296*$G296*$J296)+(CA296/12*7*$E296*$F296*$H296*$J296)</f>
        <v>239426.6</v>
      </c>
      <c r="CC296" s="36">
        <v>0</v>
      </c>
      <c r="CD296" s="36">
        <f>(CC296/12*5*$D296*$F296*$G296*$I296)+(CC296/12*7*$E296*$F296*$H296*$I296)</f>
        <v>0</v>
      </c>
      <c r="CE296" s="36">
        <v>27</v>
      </c>
      <c r="CF296" s="36">
        <f>(CE296/12*5*$D296*$F296*$G296*$I296)+(CE296/12*7*$E296*$F296*$H296*$I296)</f>
        <v>538709.85</v>
      </c>
      <c r="CG296" s="36">
        <v>212</v>
      </c>
      <c r="CH296" s="36">
        <f>(CG296/12*5*$D296*$F296*$G296*$I296)+(CG296/12*7*$E296*$F296*$H296*$I296)</f>
        <v>4229869.9333333336</v>
      </c>
      <c r="CI296" s="36">
        <v>97</v>
      </c>
      <c r="CJ296" s="36">
        <f>(CI296/12*5*$D296*$F296*$G296*$I296)+(CI296/12*7*$E296*$F296*$H296*$I296)</f>
        <v>1935365.0166666668</v>
      </c>
      <c r="CK296" s="36">
        <v>212</v>
      </c>
      <c r="CL296" s="36">
        <f>(CK296/12*5*$D296*$F296*$G296*$J296)+(CK296/12*7*$E296*$F296*$H296*$J296)</f>
        <v>5075843.92</v>
      </c>
      <c r="CM296" s="36">
        <v>129</v>
      </c>
      <c r="CN296" s="36">
        <f>(CM296/12*5*$D296*$F296*$G296*$J296)+(CM296/12*7*$E296*$F296*$H296*$J296)</f>
        <v>3088603.1399999997</v>
      </c>
      <c r="CO296" s="41">
        <v>39</v>
      </c>
      <c r="CP296" s="36">
        <f>(CO296/12*5*$D296*$F296*$G296*$I296)+(CO296/12*7*$E296*$F296*$H296*$I296)</f>
        <v>778136.45</v>
      </c>
      <c r="CQ296" s="36">
        <v>43</v>
      </c>
      <c r="CR296" s="36">
        <f>(CQ296/12*5*$D296*$F296*$G296*$J296)+(CQ296/12*7*$E296*$F296*$H296*$J296)</f>
        <v>1029534.3800000001</v>
      </c>
      <c r="CS296" s="36">
        <f>35+26</f>
        <v>61</v>
      </c>
      <c r="CT296" s="36">
        <f>(CS296/12*5*$D296*$F296*$G296*$J296)+(CS296/12*7*$E296*$F296*$H296*$J296)</f>
        <v>1460502.2599999998</v>
      </c>
      <c r="CU296" s="36">
        <v>60</v>
      </c>
      <c r="CV296" s="36">
        <f>(CU296/12*5*$D296*$F296*$G296*$J296)+(CU296/12*7*$E296*$F296*$H296*$J296)</f>
        <v>1436559.6</v>
      </c>
      <c r="CW296" s="36">
        <v>59</v>
      </c>
      <c r="CX296" s="36">
        <f>(CW296/12*5*$D296*$F296*$G296*$J296)+(CW296/12*7*$E296*$F296*$H296*$J296)</f>
        <v>1412616.94</v>
      </c>
      <c r="CY296" s="36">
        <v>78</v>
      </c>
      <c r="CZ296" s="36">
        <f>(CY296/12*5*$D296*$F296*$G296*$J296)+(CY296/12*7*$E296*$F296*$H296*$J296)</f>
        <v>1867527.48</v>
      </c>
      <c r="DA296" s="36">
        <v>88</v>
      </c>
      <c r="DB296" s="36">
        <f>(DA296/12*5*$D296*$F296*$G296*$I296)+(DA296/12*7*$E296*$F296*$H296*$I296)</f>
        <v>1755795.0666666664</v>
      </c>
      <c r="DC296" s="36">
        <v>63</v>
      </c>
      <c r="DD296" s="36">
        <f>(DC296/12*5*$D296*$F296*$G296*$I296)+(DC296/12*7*$E296*$F296*$H296*$I296)</f>
        <v>1256989.6499999999</v>
      </c>
      <c r="DE296" s="36">
        <v>34</v>
      </c>
      <c r="DF296" s="36">
        <f>(DE296/12*5*$D296*$F296*$G296*$J296)+(DE296/12*7*$E296*$F296*$H296*$J296)</f>
        <v>814050.44</v>
      </c>
      <c r="DG296" s="36">
        <f>105+70</f>
        <v>175</v>
      </c>
      <c r="DH296" s="36">
        <f>(DG296/12*5*$D296*$F296*$G296*$J296)+(DG296/12*7*$E296*$F296*$H296*$J296)</f>
        <v>4189965.5</v>
      </c>
      <c r="DI296" s="36">
        <v>25</v>
      </c>
      <c r="DJ296" s="36">
        <f>(DI296/12*5*$D296*$F296*$G296*$K296)+(DI296/12*7*$E296*$F296*$H296*$K296)</f>
        <v>794525.77083333349</v>
      </c>
      <c r="DK296" s="36">
        <v>119</v>
      </c>
      <c r="DL296" s="36">
        <f>(DK296/12*5*$D296*$F296*$G296*$L296)+(DK296/12*7*$E296*$F296*$H296*$L296)</f>
        <v>4358561.730833333</v>
      </c>
      <c r="DM296" s="36"/>
      <c r="DN296" s="36">
        <f>(DM296*$D296*$F296*$G296*$J296)</f>
        <v>0</v>
      </c>
      <c r="DO296" s="36">
        <f t="shared" si="2390"/>
        <v>3126</v>
      </c>
      <c r="DP296" s="36">
        <f t="shared" si="2390"/>
        <v>70552463.291666672</v>
      </c>
      <c r="DQ296" s="47">
        <f t="shared" si="2391"/>
        <v>3126</v>
      </c>
      <c r="DR296" s="80">
        <f t="shared" si="2248"/>
        <v>1</v>
      </c>
    </row>
    <row r="297" spans="1:122" ht="15.75" customHeight="1" x14ac:dyDescent="0.25">
      <c r="A297" s="43"/>
      <c r="B297" s="44">
        <v>254</v>
      </c>
      <c r="C297" s="31" t="s">
        <v>422</v>
      </c>
      <c r="D297" s="32">
        <f t="shared" si="2250"/>
        <v>19063</v>
      </c>
      <c r="E297" s="33">
        <v>18530</v>
      </c>
      <c r="F297" s="45">
        <v>2.42</v>
      </c>
      <c r="G297" s="35">
        <v>1</v>
      </c>
      <c r="H297" s="35">
        <v>1</v>
      </c>
      <c r="I297" s="32">
        <v>1.4</v>
      </c>
      <c r="J297" s="32">
        <v>1.68</v>
      </c>
      <c r="K297" s="32">
        <v>2.23</v>
      </c>
      <c r="L297" s="32">
        <v>2.57</v>
      </c>
      <c r="M297" s="36">
        <v>5</v>
      </c>
      <c r="N297" s="36">
        <f t="shared" si="2340"/>
        <v>337316.55008333339</v>
      </c>
      <c r="O297" s="36">
        <v>5</v>
      </c>
      <c r="P297" s="36">
        <f t="shared" si="2340"/>
        <v>337316.55008333339</v>
      </c>
      <c r="Q297" s="36">
        <v>0</v>
      </c>
      <c r="R297" s="36">
        <f t="shared" ref="R297:R301" si="2463">(Q297/12*5*$D297*$F297*$G297*$I297*R$11)+(Q297/12*7*$E297*$F297*$H297*$I297*R$12)</f>
        <v>0</v>
      </c>
      <c r="S297" s="36"/>
      <c r="T297" s="36">
        <f t="shared" ref="T297:T301" si="2464">(S297/12*5*$D297*$F297*$G297*$I297*T$11)+(S297/12*7*$E297*$F297*$H297*$I297*T$12)</f>
        <v>0</v>
      </c>
      <c r="U297" s="36">
        <v>0</v>
      </c>
      <c r="V297" s="36">
        <f t="shared" ref="V297:V301" si="2465">(U297/12*5*$D297*$F297*$G297*$I297*V$11)+(U297/12*7*$E297*$F297*$H297*$I297*V$12)</f>
        <v>0</v>
      </c>
      <c r="W297" s="36">
        <v>0</v>
      </c>
      <c r="X297" s="36">
        <f t="shared" ref="X297:X301" si="2466">(W297/12*5*$D297*$F297*$G297*$I297*X$11)+(W297/12*7*$E297*$F297*$H297*$I297*X$12)</f>
        <v>0</v>
      </c>
      <c r="Y297" s="36">
        <v>0</v>
      </c>
      <c r="Z297" s="36">
        <f t="shared" ref="Z297:Z301" si="2467">(Y297/12*5*$D297*$F297*$G297*$I297*Z$11)+(Y297/12*7*$E297*$F297*$H297*$I297*Z$12)</f>
        <v>0</v>
      </c>
      <c r="AA297" s="36">
        <v>0</v>
      </c>
      <c r="AB297" s="36">
        <f t="shared" ref="AB297:AB301" si="2468">(AA297/12*5*$D297*$F297*$G297*$I297*AB$11)+(AA297/12*7*$E297*$F297*$H297*$I297*AB$12)</f>
        <v>0</v>
      </c>
      <c r="AC297" s="36">
        <v>0</v>
      </c>
      <c r="AD297" s="36">
        <f t="shared" ref="AD297:AD301" si="2469">(AC297/12*5*$D297*$F297*$G297*$I297*AD$11)+(AC297/12*7*$E297*$F297*$H297*$I297*AD$12)</f>
        <v>0</v>
      </c>
      <c r="AE297" s="36">
        <v>22</v>
      </c>
      <c r="AF297" s="36">
        <f t="shared" ref="AF297:AF301" si="2470">(AE297/12*5*$D297*$F297*$G297*$I297*AF$11)+(AE297/12*7*$E297*$F297*$H297*$I297*AF$12)</f>
        <v>1484192.8203666667</v>
      </c>
      <c r="AG297" s="36"/>
      <c r="AH297" s="36">
        <f t="shared" ref="AH297:AH301" si="2471">(AG297/12*5*$D297*$F297*$G297*$I297*AH$11)+(AG297/12*7*$E297*$F297*$H297*$I297*AH$12)</f>
        <v>0</v>
      </c>
      <c r="AI297" s="36"/>
      <c r="AJ297" s="36">
        <f t="shared" ref="AJ297:AJ301" si="2472">(AI297/12*5*$D297*$F297*$G297*$I297*AJ$11)+(AI297/12*7*$E297*$F297*$H297*$I297*AJ$12)</f>
        <v>0</v>
      </c>
      <c r="AK297" s="39">
        <v>0</v>
      </c>
      <c r="AL297" s="36">
        <f t="shared" ref="AL297:AL301" si="2473">(AK297/12*5*$D297*$F297*$G297*$I297*AL$11)+(AK297/12*7*$E297*$F297*$H297*$I297*AL$12)</f>
        <v>0</v>
      </c>
      <c r="AM297" s="40">
        <v>0</v>
      </c>
      <c r="AN297" s="36">
        <f t="shared" ref="AN297:AN314" si="2474">(AM297/12*5*$D297*$F297*$G297*$J297*AN$11)+(AM297/12*7*$E297*$F297*$H297*$J297*AN$12)</f>
        <v>0</v>
      </c>
      <c r="AO297" s="36">
        <v>0</v>
      </c>
      <c r="AP297" s="36">
        <f t="shared" ref="AP297:AP314" si="2475">(AO297/12*5*$D297*$F297*$G297*$J297*AP$11)+(AO297/12*7*$E297*$F297*$H297*$J297*AP$12)</f>
        <v>0</v>
      </c>
      <c r="AQ297" s="36">
        <v>26</v>
      </c>
      <c r="AR297" s="36">
        <f t="shared" ref="AR297:AR314" si="2476">(AQ297/12*5*$D297*$F297*$G297*$J297*AR$11)+(AQ297/12*7*$E297*$F297*$H297*$J297*AR$12)</f>
        <v>2027626.4968959996</v>
      </c>
      <c r="AS297" s="36">
        <v>0</v>
      </c>
      <c r="AT297" s="36">
        <f t="shared" ref="AT297:AT314" si="2477">(AS297/12*5*$D297*$F297*$G297*$J297*AT$11)+(AS297/12*7*$E297*$F297*$H297*$J297*AT$12)</f>
        <v>0</v>
      </c>
      <c r="AU297" s="36"/>
      <c r="AV297" s="36">
        <f t="shared" ref="AV297:AV301" si="2478">(AU297/12*5*$D297*$F297*$G297*$I297*AV$11)+(AU297/12*7*$E297*$F297*$H297*$I297*AV$12)</f>
        <v>0</v>
      </c>
      <c r="AW297" s="36"/>
      <c r="AX297" s="36">
        <f t="shared" ref="AX297:AX301" si="2479">(AW297/12*5*$D297*$F297*$G297*$I297*AX$11)+(AW297/12*7*$E297*$F297*$H297*$I297*AX$12)</f>
        <v>0</v>
      </c>
      <c r="AY297" s="36"/>
      <c r="AZ297" s="36">
        <f t="shared" ref="AZ297:AZ314" si="2480">(AY297/12*5*$D297*$F297*$G297*$J297*AZ$11)+(AY297/12*7*$E297*$F297*$H297*$J297*AZ$12)</f>
        <v>0</v>
      </c>
      <c r="BA297" s="36">
        <v>0</v>
      </c>
      <c r="BB297" s="36">
        <f t="shared" ref="BB297:BB301" si="2481">(BA297/12*5*$D297*$F297*$G297*$I297*BB$11)+(BA297/12*7*$E297*$F297*$H297*$I297*BB$12)</f>
        <v>0</v>
      </c>
      <c r="BC297" s="36">
        <v>0</v>
      </c>
      <c r="BD297" s="36">
        <f t="shared" ref="BD297:BD301" si="2482">(BC297/12*5*$D297*$F297*$G297*$I297*BD$11)+(BC297/12*7*$E297*$F297*$H297*$I297*BD$12)</f>
        <v>0</v>
      </c>
      <c r="BE297" s="36">
        <v>0</v>
      </c>
      <c r="BF297" s="36">
        <f t="shared" ref="BF297:BF301" si="2483">(BE297/12*5*$D297*$F297*$G297*$I297*BF$11)+(BE297/12*7*$E297*$F297*$H297*$I297*BF$12)</f>
        <v>0</v>
      </c>
      <c r="BG297" s="36">
        <v>0</v>
      </c>
      <c r="BH297" s="36">
        <f t="shared" ref="BH297:BH314" si="2484">(BG297/12*5*$D297*$F297*$G297*$J297*BH$11)+(BG297/12*7*$E297*$F297*$H297*$J297*BH$12)</f>
        <v>0</v>
      </c>
      <c r="BI297" s="36">
        <v>3</v>
      </c>
      <c r="BJ297" s="36">
        <f t="shared" ref="BJ297:BJ301" si="2485">(BI297/12*5*$D297*$F297*$G297*$I297*BJ$11)+(BI297/12*7*$E297*$F297*$H297*$I297*BJ$12)</f>
        <v>203762.370735</v>
      </c>
      <c r="BK297" s="36"/>
      <c r="BL297" s="36">
        <f t="shared" ref="BL297:BL301" si="2486">(BK297/12*5*$D297*$F297*$G297*$I297*BL$11)+(BK297/12*7*$E297*$F297*$H297*$I297*BL$12)</f>
        <v>0</v>
      </c>
      <c r="BM297" s="46"/>
      <c r="BN297" s="36">
        <f t="shared" ref="BN297:BN314" si="2487">(BM297/12*5*$D297*$F297*$G297*$J297*BN$11)+(BM297/12*7*$E297*$F297*$H297*$J297*BN$12)</f>
        <v>0</v>
      </c>
      <c r="BO297" s="36"/>
      <c r="BP297" s="36">
        <f t="shared" ref="BP297:BP314" si="2488">(BO297/12*5*$D297*$F297*$G297*$J297*BP$11)+(BO297/12*7*$E297*$F297*$H297*$J297*BP$12)</f>
        <v>0</v>
      </c>
      <c r="BQ297" s="36">
        <v>0</v>
      </c>
      <c r="BR297" s="36">
        <f t="shared" ref="BR297:BR301" si="2489">(BQ297/12*5*$D297*$F297*$G297*$I297*BR$11)+(BQ297/12*7*$E297*$F297*$H297*$I297*BR$12)</f>
        <v>0</v>
      </c>
      <c r="BS297" s="36">
        <v>3</v>
      </c>
      <c r="BT297" s="36">
        <f t="shared" ref="BT297:BT301" si="2490">(BS297/12*5*$D297*$F297*$G297*$I297*BT$11)+(BS297/12*7*$E297*$F297*$H297*$I297*BT$12)</f>
        <v>143709.51594999997</v>
      </c>
      <c r="BU297" s="36">
        <v>0</v>
      </c>
      <c r="BV297" s="36">
        <f t="shared" ref="BV297:BV314" si="2491">(BU297/12*5*$D297*$F297*$G297*$J297*BV$11)+(BU297/12*7*$E297*$F297*$H297*$J297*BV$12)</f>
        <v>0</v>
      </c>
      <c r="BW297" s="36"/>
      <c r="BX297" s="36">
        <f t="shared" ref="BX297:BX314" si="2492">(BW297/12*5*$D297*$F297*$G297*$J297*BX$11)+(BW297/12*7*$E297*$F297*$H297*$J297*BX$12)</f>
        <v>0</v>
      </c>
      <c r="BY297" s="36">
        <v>0</v>
      </c>
      <c r="BZ297" s="36">
        <f t="shared" ref="BZ297:BZ301" si="2493">(BY297/12*5*$D297*$F297*$G297*$I297*BZ$11)+(BY297/12*7*$E297*$F297*$H297*$I297*BZ$12)</f>
        <v>0</v>
      </c>
      <c r="CA297" s="36"/>
      <c r="CB297" s="36">
        <f t="shared" ref="CB297:CB314" si="2494">(CA297/12*5*$D297*$F297*$G297*$J297*CB$11)+(CA297/12*7*$E297*$F297*$H297*$J297*CB$12)</f>
        <v>0</v>
      </c>
      <c r="CC297" s="36">
        <v>0</v>
      </c>
      <c r="CD297" s="36">
        <f t="shared" ref="CD297:CD301" si="2495">(CC297/12*5*$D297*$F297*$G297*$I297*CD$11)+(CC297/12*7*$E297*$F297*$H297*$I297*CD$12)</f>
        <v>0</v>
      </c>
      <c r="CE297" s="36"/>
      <c r="CF297" s="36">
        <f t="shared" ref="CF297:CF301" si="2496">(CE297/12*5*$D297*$F297*$G297*$I297*CF$11)+(CE297/12*7*$E297*$F297*$H297*$I297*CF$12)</f>
        <v>0</v>
      </c>
      <c r="CG297" s="36"/>
      <c r="CH297" s="36">
        <f t="shared" ref="CH297:CH301" si="2497">(CG297/12*5*$D297*$F297*$G297*$I297*CH$11)+(CG297/12*7*$E297*$F297*$H297*$I297*CH$12)</f>
        <v>0</v>
      </c>
      <c r="CI297" s="36"/>
      <c r="CJ297" s="36">
        <f t="shared" ref="CJ297:CJ301" si="2498">(CI297/12*5*$D297*$F297*$G297*$I297*CJ$11)+(CI297/12*7*$E297*$F297*$H297*$I297*CJ$12)</f>
        <v>0</v>
      </c>
      <c r="CK297" s="36">
        <v>3</v>
      </c>
      <c r="CL297" s="36">
        <f t="shared" ref="CL297:CN314" si="2499">(CK297/12*5*$D297*$F297*$G297*$J297*CL$11)+(CK297/12*7*$E297*$F297*$H297*$J297*CL$12)</f>
        <v>231922.46200200001</v>
      </c>
      <c r="CM297" s="36">
        <v>6</v>
      </c>
      <c r="CN297" s="36">
        <f t="shared" si="2499"/>
        <v>533222.72110800003</v>
      </c>
      <c r="CO297" s="41"/>
      <c r="CP297" s="36">
        <f t="shared" ref="CP297:CP301" si="2500">(CO297/12*5*$D297*$F297*$G297*$I297*CP$11)+(CO297/12*7*$E297*$F297*$H297*$I297*CP$12)</f>
        <v>0</v>
      </c>
      <c r="CQ297" s="36">
        <v>3</v>
      </c>
      <c r="CR297" s="36">
        <f t="shared" ref="CR297:CR301" si="2501">(CQ297/12*5*$D297*$F297*$G297*$J297*CR$11)+(CQ297/12*7*$E297*$F297*$H297*$J297*CR$12)</f>
        <v>260589.80547600001</v>
      </c>
      <c r="CS297" s="36"/>
      <c r="CT297" s="36">
        <f t="shared" ref="CT297:CT301" si="2502">(CS297/12*5*$D297*$F297*$G297*$J297*CT$11)+(CS297/12*7*$E297*$F297*$H297*$J297*CT$12)</f>
        <v>0</v>
      </c>
      <c r="CU297" s="36">
        <v>5</v>
      </c>
      <c r="CV297" s="36">
        <f t="shared" ref="CV297:CV301" si="2503">(CU297/12*5*$D297*$F297*$G297*$J297*CV$11)+(CU297/12*7*$E297*$F297*$H297*$J297*CV$12)</f>
        <v>435123.66050999996</v>
      </c>
      <c r="CW297" s="36">
        <v>5</v>
      </c>
      <c r="CX297" s="36">
        <f t="shared" ref="CX297:CX301" si="2504">(CW297/12*5*$D297*$F297*$G297*$J297*CX$11)+(CW297/12*7*$E297*$F297*$H297*$J297*CX$12)</f>
        <v>434316.34246000001</v>
      </c>
      <c r="CY297" s="36"/>
      <c r="CZ297" s="36">
        <f t="shared" ref="CZ297:CZ301" si="2505">(CY297/12*5*$D297*$F297*$G297*$J297*CZ$11)+(CY297/12*7*$E297*$F297*$H297*$J297*CZ$12)</f>
        <v>0</v>
      </c>
      <c r="DA297" s="36">
        <v>7</v>
      </c>
      <c r="DB297" s="36">
        <f t="shared" ref="DB297:DB301" si="2506">(DA297/12*5*$D297*$F297*$G297*$I297*DB$11)+(DA297/12*7*$E297*$F297*$H297*$I297*DB$12)</f>
        <v>502538.58141666657</v>
      </c>
      <c r="DC297" s="36"/>
      <c r="DD297" s="36">
        <f t="shared" ref="DD297:DD301" si="2507">(DC297/12*5*$D297*$F297*$G297*$I297*DD$11)+(DC297/12*7*$E297*$F297*$H297*$I297*DD$12)</f>
        <v>0</v>
      </c>
      <c r="DE297" s="36"/>
      <c r="DF297" s="36">
        <f t="shared" ref="DF297:DF301" si="2508">(DE297/12*5*$D297*$F297*$G297*$J297*DF$11)+(DE297/12*7*$E297*$F297*$H297*$J297*DF$12)</f>
        <v>0</v>
      </c>
      <c r="DG297" s="36">
        <v>3</v>
      </c>
      <c r="DH297" s="36">
        <f t="shared" ref="DH297:DH301" si="2509">(DG297/12*5*$D297*$F297*$G297*$J297*DH$11)+(DG297/12*7*$E297*$F297*$H297*$J297*DH$12)</f>
        <v>280271.18195999996</v>
      </c>
      <c r="DI297" s="36"/>
      <c r="DJ297" s="36">
        <f t="shared" si="2439"/>
        <v>0</v>
      </c>
      <c r="DK297" s="36">
        <v>1</v>
      </c>
      <c r="DL297" s="36">
        <f t="shared" si="2389"/>
        <v>138210.20187333328</v>
      </c>
      <c r="DM297" s="36"/>
      <c r="DN297" s="36">
        <f t="shared" si="2249"/>
        <v>0</v>
      </c>
      <c r="DO297" s="36">
        <f t="shared" si="2390"/>
        <v>97</v>
      </c>
      <c r="DP297" s="36">
        <f t="shared" si="2390"/>
        <v>7350119.2609203318</v>
      </c>
      <c r="DQ297" s="47">
        <f t="shared" si="2391"/>
        <v>97</v>
      </c>
      <c r="DR297" s="80">
        <f t="shared" si="2248"/>
        <v>1</v>
      </c>
    </row>
    <row r="298" spans="1:122" ht="15.75" customHeight="1" x14ac:dyDescent="0.25">
      <c r="A298" s="43"/>
      <c r="B298" s="44">
        <v>255</v>
      </c>
      <c r="C298" s="31" t="s">
        <v>423</v>
      </c>
      <c r="D298" s="32">
        <f t="shared" si="2250"/>
        <v>19063</v>
      </c>
      <c r="E298" s="33">
        <v>18530</v>
      </c>
      <c r="F298" s="45">
        <v>3.51</v>
      </c>
      <c r="G298" s="35">
        <v>1</v>
      </c>
      <c r="H298" s="35">
        <v>1</v>
      </c>
      <c r="I298" s="32">
        <v>1.4</v>
      </c>
      <c r="J298" s="32">
        <v>1.68</v>
      </c>
      <c r="K298" s="32">
        <v>2.23</v>
      </c>
      <c r="L298" s="32">
        <v>2.57</v>
      </c>
      <c r="M298" s="36">
        <v>33</v>
      </c>
      <c r="N298" s="36">
        <f t="shared" si="2340"/>
        <v>3229039.338525</v>
      </c>
      <c r="O298" s="36">
        <v>40</v>
      </c>
      <c r="P298" s="36">
        <f t="shared" si="2340"/>
        <v>3913987.0769999996</v>
      </c>
      <c r="Q298" s="36"/>
      <c r="R298" s="36">
        <f t="shared" si="2463"/>
        <v>0</v>
      </c>
      <c r="S298" s="36"/>
      <c r="T298" s="36">
        <f t="shared" si="2464"/>
        <v>0</v>
      </c>
      <c r="U298" s="36">
        <v>0</v>
      </c>
      <c r="V298" s="36">
        <f t="shared" si="2465"/>
        <v>0</v>
      </c>
      <c r="W298" s="36">
        <v>4</v>
      </c>
      <c r="X298" s="36">
        <f t="shared" si="2466"/>
        <v>391398.70769999991</v>
      </c>
      <c r="Y298" s="36"/>
      <c r="Z298" s="36">
        <f t="shared" si="2467"/>
        <v>0</v>
      </c>
      <c r="AA298" s="36"/>
      <c r="AB298" s="36">
        <f t="shared" si="2468"/>
        <v>0</v>
      </c>
      <c r="AC298" s="36">
        <v>0</v>
      </c>
      <c r="AD298" s="36">
        <f t="shared" si="2469"/>
        <v>0</v>
      </c>
      <c r="AE298" s="36">
        <v>14</v>
      </c>
      <c r="AF298" s="36">
        <f t="shared" si="2470"/>
        <v>1369895.4769499998</v>
      </c>
      <c r="AG298" s="36"/>
      <c r="AH298" s="36">
        <f t="shared" si="2471"/>
        <v>0</v>
      </c>
      <c r="AI298" s="36"/>
      <c r="AJ298" s="36">
        <f t="shared" si="2472"/>
        <v>0</v>
      </c>
      <c r="AK298" s="39">
        <v>1</v>
      </c>
      <c r="AL298" s="36">
        <f t="shared" si="2473"/>
        <v>97264.204537499987</v>
      </c>
      <c r="AM298" s="40">
        <v>12</v>
      </c>
      <c r="AN298" s="36">
        <f t="shared" si="2474"/>
        <v>1357336.7458559999</v>
      </c>
      <c r="AO298" s="36"/>
      <c r="AP298" s="36">
        <f t="shared" si="2475"/>
        <v>0</v>
      </c>
      <c r="AQ298" s="36">
        <v>17</v>
      </c>
      <c r="AR298" s="36">
        <f t="shared" si="2476"/>
        <v>1922893.7232959999</v>
      </c>
      <c r="AS298" s="36"/>
      <c r="AT298" s="36">
        <f t="shared" si="2477"/>
        <v>0</v>
      </c>
      <c r="AU298" s="36"/>
      <c r="AV298" s="36">
        <f t="shared" si="2478"/>
        <v>0</v>
      </c>
      <c r="AW298" s="36"/>
      <c r="AX298" s="36">
        <f t="shared" si="2479"/>
        <v>0</v>
      </c>
      <c r="AY298" s="36">
        <v>3</v>
      </c>
      <c r="AZ298" s="36">
        <f t="shared" si="2480"/>
        <v>330073.195725</v>
      </c>
      <c r="BA298" s="36"/>
      <c r="BB298" s="36">
        <f t="shared" si="2481"/>
        <v>0</v>
      </c>
      <c r="BC298" s="36"/>
      <c r="BD298" s="36">
        <f t="shared" si="2482"/>
        <v>0</v>
      </c>
      <c r="BE298" s="36"/>
      <c r="BF298" s="36">
        <f t="shared" si="2483"/>
        <v>0</v>
      </c>
      <c r="BG298" s="36"/>
      <c r="BH298" s="36">
        <f t="shared" si="2484"/>
        <v>0</v>
      </c>
      <c r="BI298" s="36">
        <v>12</v>
      </c>
      <c r="BJ298" s="36">
        <f t="shared" si="2485"/>
        <v>1182158.5475699999</v>
      </c>
      <c r="BK298" s="36">
        <v>14</v>
      </c>
      <c r="BL298" s="36">
        <f t="shared" si="2486"/>
        <v>1319632.9473599999</v>
      </c>
      <c r="BM298" s="46"/>
      <c r="BN298" s="36">
        <f t="shared" si="2487"/>
        <v>0</v>
      </c>
      <c r="BO298" s="36"/>
      <c r="BP298" s="36">
        <f t="shared" si="2488"/>
        <v>0</v>
      </c>
      <c r="BQ298" s="36"/>
      <c r="BR298" s="36">
        <f t="shared" si="2489"/>
        <v>0</v>
      </c>
      <c r="BS298" s="36"/>
      <c r="BT298" s="36">
        <f t="shared" si="2490"/>
        <v>0</v>
      </c>
      <c r="BU298" s="36"/>
      <c r="BV298" s="36">
        <f t="shared" si="2491"/>
        <v>0</v>
      </c>
      <c r="BW298" s="36"/>
      <c r="BX298" s="36">
        <f t="shared" si="2492"/>
        <v>0</v>
      </c>
      <c r="BY298" s="36"/>
      <c r="BZ298" s="36">
        <f t="shared" si="2493"/>
        <v>0</v>
      </c>
      <c r="CA298" s="36">
        <v>2</v>
      </c>
      <c r="CB298" s="36">
        <f t="shared" si="2494"/>
        <v>201250.65869999997</v>
      </c>
      <c r="CC298" s="36"/>
      <c r="CD298" s="36">
        <f t="shared" si="2495"/>
        <v>0</v>
      </c>
      <c r="CE298" s="36"/>
      <c r="CF298" s="36">
        <f t="shared" si="2496"/>
        <v>0</v>
      </c>
      <c r="CG298" s="36">
        <v>6</v>
      </c>
      <c r="CH298" s="36">
        <f t="shared" si="2497"/>
        <v>416876.36444999994</v>
      </c>
      <c r="CI298" s="36"/>
      <c r="CJ298" s="36">
        <f t="shared" si="2498"/>
        <v>0</v>
      </c>
      <c r="CK298" s="36">
        <v>8</v>
      </c>
      <c r="CL298" s="36">
        <f t="shared" si="2499"/>
        <v>897022.41501599993</v>
      </c>
      <c r="CM298" s="36">
        <v>3</v>
      </c>
      <c r="CN298" s="36">
        <f t="shared" si="2499"/>
        <v>386696.64278699993</v>
      </c>
      <c r="CO298" s="41">
        <v>1</v>
      </c>
      <c r="CP298" s="36">
        <f t="shared" si="2500"/>
        <v>104126.94337499997</v>
      </c>
      <c r="CQ298" s="36">
        <v>12</v>
      </c>
      <c r="CR298" s="36">
        <f t="shared" si="2501"/>
        <v>1511851.5987120001</v>
      </c>
      <c r="CS298" s="36">
        <v>3</v>
      </c>
      <c r="CT298" s="36">
        <f t="shared" si="2502"/>
        <v>328628.53132199997</v>
      </c>
      <c r="CU298" s="36">
        <v>4</v>
      </c>
      <c r="CV298" s="36">
        <f t="shared" si="2503"/>
        <v>504887.28872399993</v>
      </c>
      <c r="CW298" s="36">
        <v>1</v>
      </c>
      <c r="CX298" s="36">
        <f t="shared" si="2504"/>
        <v>125987.63322599998</v>
      </c>
      <c r="CY298" s="36">
        <v>13</v>
      </c>
      <c r="CZ298" s="36">
        <f t="shared" si="2505"/>
        <v>1640883.6883529997</v>
      </c>
      <c r="DA298" s="36">
        <v>7</v>
      </c>
      <c r="DB298" s="36">
        <f t="shared" si="2506"/>
        <v>728888.60362499987</v>
      </c>
      <c r="DC298" s="36">
        <v>6</v>
      </c>
      <c r="DD298" s="36">
        <f t="shared" si="2507"/>
        <v>643323.4598699999</v>
      </c>
      <c r="DE298" s="36"/>
      <c r="DF298" s="36">
        <f t="shared" si="2508"/>
        <v>0</v>
      </c>
      <c r="DG298" s="36">
        <v>3</v>
      </c>
      <c r="DH298" s="36">
        <f t="shared" si="2509"/>
        <v>406509.02837999997</v>
      </c>
      <c r="DI298" s="36">
        <v>4</v>
      </c>
      <c r="DJ298" s="36">
        <f t="shared" si="2439"/>
        <v>741838.22797499993</v>
      </c>
      <c r="DK298" s="36">
        <v>3</v>
      </c>
      <c r="DL298" s="36">
        <f t="shared" si="2389"/>
        <v>601385.7131099999</v>
      </c>
      <c r="DM298" s="36"/>
      <c r="DN298" s="36">
        <f t="shared" si="2249"/>
        <v>0</v>
      </c>
      <c r="DO298" s="36">
        <f t="shared" si="2390"/>
        <v>226</v>
      </c>
      <c r="DP298" s="36">
        <f t="shared" si="2390"/>
        <v>24353836.762144491</v>
      </c>
      <c r="DQ298" s="47">
        <f t="shared" si="2391"/>
        <v>226</v>
      </c>
      <c r="DR298" s="80">
        <f t="shared" si="2248"/>
        <v>1</v>
      </c>
    </row>
    <row r="299" spans="1:122" ht="15.75" customHeight="1" x14ac:dyDescent="0.25">
      <c r="A299" s="43"/>
      <c r="B299" s="44">
        <v>256</v>
      </c>
      <c r="C299" s="31" t="s">
        <v>424</v>
      </c>
      <c r="D299" s="32">
        <f t="shared" si="2250"/>
        <v>19063</v>
      </c>
      <c r="E299" s="33">
        <v>18530</v>
      </c>
      <c r="F299" s="45">
        <v>4.0199999999999996</v>
      </c>
      <c r="G299" s="35">
        <v>1</v>
      </c>
      <c r="H299" s="35">
        <v>1</v>
      </c>
      <c r="I299" s="32">
        <v>1.4</v>
      </c>
      <c r="J299" s="32">
        <v>1.68</v>
      </c>
      <c r="K299" s="32">
        <v>2.23</v>
      </c>
      <c r="L299" s="32">
        <v>2.57</v>
      </c>
      <c r="M299" s="36">
        <v>0</v>
      </c>
      <c r="N299" s="36">
        <f t="shared" si="2340"/>
        <v>0</v>
      </c>
      <c r="O299" s="36">
        <v>0</v>
      </c>
      <c r="P299" s="36">
        <f t="shared" si="2340"/>
        <v>0</v>
      </c>
      <c r="Q299" s="36"/>
      <c r="R299" s="36">
        <f t="shared" si="2463"/>
        <v>0</v>
      </c>
      <c r="S299" s="36"/>
      <c r="T299" s="36">
        <f t="shared" si="2464"/>
        <v>0</v>
      </c>
      <c r="U299" s="36">
        <v>0</v>
      </c>
      <c r="V299" s="36">
        <f t="shared" si="2465"/>
        <v>0</v>
      </c>
      <c r="W299" s="36">
        <v>0</v>
      </c>
      <c r="X299" s="36">
        <f t="shared" si="2466"/>
        <v>0</v>
      </c>
      <c r="Y299" s="36"/>
      <c r="Z299" s="36">
        <f t="shared" si="2467"/>
        <v>0</v>
      </c>
      <c r="AA299" s="36"/>
      <c r="AB299" s="36">
        <f t="shared" si="2468"/>
        <v>0</v>
      </c>
      <c r="AC299" s="36">
        <v>0</v>
      </c>
      <c r="AD299" s="36">
        <f t="shared" si="2469"/>
        <v>0</v>
      </c>
      <c r="AE299" s="36">
        <v>0</v>
      </c>
      <c r="AF299" s="36">
        <f t="shared" si="2470"/>
        <v>0</v>
      </c>
      <c r="AG299" s="36"/>
      <c r="AH299" s="36">
        <f t="shared" si="2471"/>
        <v>0</v>
      </c>
      <c r="AI299" s="36"/>
      <c r="AJ299" s="36">
        <f t="shared" si="2472"/>
        <v>0</v>
      </c>
      <c r="AK299" s="39">
        <v>0</v>
      </c>
      <c r="AL299" s="36">
        <f t="shared" si="2473"/>
        <v>0</v>
      </c>
      <c r="AM299" s="40">
        <v>0</v>
      </c>
      <c r="AN299" s="36">
        <f t="shared" si="2474"/>
        <v>0</v>
      </c>
      <c r="AO299" s="36"/>
      <c r="AP299" s="36">
        <f t="shared" si="2475"/>
        <v>0</v>
      </c>
      <c r="AQ299" s="36"/>
      <c r="AR299" s="36">
        <f t="shared" si="2476"/>
        <v>0</v>
      </c>
      <c r="AS299" s="36"/>
      <c r="AT299" s="36">
        <f t="shared" si="2477"/>
        <v>0</v>
      </c>
      <c r="AU299" s="36"/>
      <c r="AV299" s="36">
        <f t="shared" si="2478"/>
        <v>0</v>
      </c>
      <c r="AW299" s="36"/>
      <c r="AX299" s="36">
        <f t="shared" si="2479"/>
        <v>0</v>
      </c>
      <c r="AY299" s="36"/>
      <c r="AZ299" s="36">
        <f t="shared" si="2480"/>
        <v>0</v>
      </c>
      <c r="BA299" s="36"/>
      <c r="BB299" s="36">
        <f t="shared" si="2481"/>
        <v>0</v>
      </c>
      <c r="BC299" s="36"/>
      <c r="BD299" s="36">
        <f t="shared" si="2482"/>
        <v>0</v>
      </c>
      <c r="BE299" s="36"/>
      <c r="BF299" s="36">
        <f t="shared" si="2483"/>
        <v>0</v>
      </c>
      <c r="BG299" s="36"/>
      <c r="BH299" s="36">
        <f t="shared" si="2484"/>
        <v>0</v>
      </c>
      <c r="BI299" s="36">
        <v>0</v>
      </c>
      <c r="BJ299" s="36">
        <f t="shared" si="2485"/>
        <v>0</v>
      </c>
      <c r="BK299" s="36"/>
      <c r="BL299" s="36">
        <f t="shared" si="2486"/>
        <v>0</v>
      </c>
      <c r="BM299" s="46"/>
      <c r="BN299" s="36">
        <f t="shared" si="2487"/>
        <v>0</v>
      </c>
      <c r="BO299" s="36"/>
      <c r="BP299" s="36">
        <f t="shared" si="2488"/>
        <v>0</v>
      </c>
      <c r="BQ299" s="36"/>
      <c r="BR299" s="36">
        <f t="shared" si="2489"/>
        <v>0</v>
      </c>
      <c r="BS299" s="36"/>
      <c r="BT299" s="36">
        <f t="shared" si="2490"/>
        <v>0</v>
      </c>
      <c r="BU299" s="36"/>
      <c r="BV299" s="36">
        <f t="shared" si="2491"/>
        <v>0</v>
      </c>
      <c r="BW299" s="36"/>
      <c r="BX299" s="36">
        <f t="shared" si="2492"/>
        <v>0</v>
      </c>
      <c r="BY299" s="36"/>
      <c r="BZ299" s="36">
        <f t="shared" si="2493"/>
        <v>0</v>
      </c>
      <c r="CA299" s="36"/>
      <c r="CB299" s="36">
        <f t="shared" si="2494"/>
        <v>0</v>
      </c>
      <c r="CC299" s="36"/>
      <c r="CD299" s="36">
        <f t="shared" si="2495"/>
        <v>0</v>
      </c>
      <c r="CE299" s="36"/>
      <c r="CF299" s="36">
        <f t="shared" si="2496"/>
        <v>0</v>
      </c>
      <c r="CG299" s="36"/>
      <c r="CH299" s="36">
        <f t="shared" si="2497"/>
        <v>0</v>
      </c>
      <c r="CI299" s="36"/>
      <c r="CJ299" s="36">
        <f t="shared" si="2498"/>
        <v>0</v>
      </c>
      <c r="CK299" s="36"/>
      <c r="CL299" s="36">
        <f t="shared" si="2499"/>
        <v>0</v>
      </c>
      <c r="CM299" s="36"/>
      <c r="CN299" s="36">
        <f t="shared" si="2499"/>
        <v>0</v>
      </c>
      <c r="CO299" s="41"/>
      <c r="CP299" s="36">
        <f t="shared" si="2500"/>
        <v>0</v>
      </c>
      <c r="CQ299" s="36"/>
      <c r="CR299" s="36">
        <f t="shared" si="2501"/>
        <v>0</v>
      </c>
      <c r="CS299" s="36"/>
      <c r="CT299" s="36">
        <f t="shared" si="2502"/>
        <v>0</v>
      </c>
      <c r="CU299" s="36"/>
      <c r="CV299" s="36">
        <f t="shared" si="2503"/>
        <v>0</v>
      </c>
      <c r="CW299" s="36"/>
      <c r="CX299" s="36">
        <f t="shared" si="2504"/>
        <v>0</v>
      </c>
      <c r="CY299" s="36"/>
      <c r="CZ299" s="36">
        <f t="shared" si="2505"/>
        <v>0</v>
      </c>
      <c r="DA299" s="36"/>
      <c r="DB299" s="36">
        <f t="shared" si="2506"/>
        <v>0</v>
      </c>
      <c r="DC299" s="36"/>
      <c r="DD299" s="36">
        <f t="shared" si="2507"/>
        <v>0</v>
      </c>
      <c r="DE299" s="36"/>
      <c r="DF299" s="36">
        <f t="shared" si="2508"/>
        <v>0</v>
      </c>
      <c r="DG299" s="36"/>
      <c r="DH299" s="36">
        <f t="shared" si="2509"/>
        <v>0</v>
      </c>
      <c r="DI299" s="36"/>
      <c r="DJ299" s="36">
        <f t="shared" si="2439"/>
        <v>0</v>
      </c>
      <c r="DK299" s="36"/>
      <c r="DL299" s="36">
        <f t="shared" si="2389"/>
        <v>0</v>
      </c>
      <c r="DM299" s="36"/>
      <c r="DN299" s="36">
        <f t="shared" si="2249"/>
        <v>0</v>
      </c>
      <c r="DO299" s="36">
        <f t="shared" si="2390"/>
        <v>0</v>
      </c>
      <c r="DP299" s="36">
        <f t="shared" si="2390"/>
        <v>0</v>
      </c>
      <c r="DQ299" s="47">
        <f t="shared" si="2391"/>
        <v>0</v>
      </c>
      <c r="DR299" s="80"/>
    </row>
    <row r="300" spans="1:122" ht="30" customHeight="1" x14ac:dyDescent="0.25">
      <c r="A300" s="43"/>
      <c r="B300" s="44">
        <v>257</v>
      </c>
      <c r="C300" s="31" t="s">
        <v>425</v>
      </c>
      <c r="D300" s="32">
        <f t="shared" si="2250"/>
        <v>19063</v>
      </c>
      <c r="E300" s="33">
        <v>18530</v>
      </c>
      <c r="F300" s="45">
        <v>0.84</v>
      </c>
      <c r="G300" s="35">
        <v>1</v>
      </c>
      <c r="H300" s="35">
        <v>1</v>
      </c>
      <c r="I300" s="32">
        <v>1.4</v>
      </c>
      <c r="J300" s="32">
        <v>1.68</v>
      </c>
      <c r="K300" s="32">
        <v>2.23</v>
      </c>
      <c r="L300" s="32">
        <v>2.57</v>
      </c>
      <c r="M300" s="36">
        <v>0</v>
      </c>
      <c r="N300" s="36">
        <f t="shared" si="2340"/>
        <v>0</v>
      </c>
      <c r="O300" s="36">
        <v>40</v>
      </c>
      <c r="P300" s="36">
        <f t="shared" si="2340"/>
        <v>936680.66800000006</v>
      </c>
      <c r="Q300" s="36">
        <v>0</v>
      </c>
      <c r="R300" s="36">
        <f t="shared" si="2463"/>
        <v>0</v>
      </c>
      <c r="S300" s="36"/>
      <c r="T300" s="36">
        <f t="shared" si="2464"/>
        <v>0</v>
      </c>
      <c r="U300" s="36">
        <v>3</v>
      </c>
      <c r="V300" s="36">
        <f t="shared" si="2465"/>
        <v>70727.434469999993</v>
      </c>
      <c r="W300" s="36">
        <v>0</v>
      </c>
      <c r="X300" s="36">
        <f t="shared" si="2466"/>
        <v>0</v>
      </c>
      <c r="Y300" s="36">
        <v>0</v>
      </c>
      <c r="Z300" s="36">
        <f t="shared" si="2467"/>
        <v>0</v>
      </c>
      <c r="AA300" s="36">
        <v>0</v>
      </c>
      <c r="AB300" s="36">
        <f t="shared" si="2468"/>
        <v>0</v>
      </c>
      <c r="AC300" s="36">
        <v>0</v>
      </c>
      <c r="AD300" s="36">
        <f t="shared" si="2469"/>
        <v>0</v>
      </c>
      <c r="AE300" s="36">
        <v>2</v>
      </c>
      <c r="AF300" s="36">
        <f t="shared" si="2470"/>
        <v>46834.0334</v>
      </c>
      <c r="AG300" s="36"/>
      <c r="AH300" s="36">
        <f t="shared" si="2471"/>
        <v>0</v>
      </c>
      <c r="AI300" s="36"/>
      <c r="AJ300" s="36">
        <f t="shared" si="2472"/>
        <v>0</v>
      </c>
      <c r="AK300" s="39">
        <v>17</v>
      </c>
      <c r="AL300" s="36">
        <f t="shared" si="2473"/>
        <v>395707.36205</v>
      </c>
      <c r="AM300" s="40">
        <v>0</v>
      </c>
      <c r="AN300" s="36">
        <f t="shared" si="2474"/>
        <v>0</v>
      </c>
      <c r="AO300" s="36">
        <v>0</v>
      </c>
      <c r="AP300" s="36">
        <f t="shared" si="2475"/>
        <v>0</v>
      </c>
      <c r="AQ300" s="36">
        <v>51</v>
      </c>
      <c r="AR300" s="36">
        <f t="shared" si="2476"/>
        <v>1380539.0833920001</v>
      </c>
      <c r="AS300" s="36">
        <v>4</v>
      </c>
      <c r="AT300" s="36">
        <f t="shared" si="2477"/>
        <v>111729.13751999999</v>
      </c>
      <c r="AU300" s="36"/>
      <c r="AV300" s="36">
        <f t="shared" si="2478"/>
        <v>0</v>
      </c>
      <c r="AW300" s="36"/>
      <c r="AX300" s="36">
        <f t="shared" si="2479"/>
        <v>0</v>
      </c>
      <c r="AY300" s="36"/>
      <c r="AZ300" s="36">
        <f t="shared" si="2480"/>
        <v>0</v>
      </c>
      <c r="BA300" s="36">
        <v>0</v>
      </c>
      <c r="BB300" s="36">
        <f t="shared" si="2481"/>
        <v>0</v>
      </c>
      <c r="BC300" s="36">
        <v>0</v>
      </c>
      <c r="BD300" s="36">
        <f t="shared" si="2482"/>
        <v>0</v>
      </c>
      <c r="BE300" s="36">
        <v>0</v>
      </c>
      <c r="BF300" s="36">
        <f t="shared" si="2483"/>
        <v>0</v>
      </c>
      <c r="BG300" s="36">
        <v>0</v>
      </c>
      <c r="BH300" s="36">
        <f t="shared" si="2484"/>
        <v>0</v>
      </c>
      <c r="BI300" s="36">
        <v>6</v>
      </c>
      <c r="BJ300" s="36">
        <f t="shared" si="2485"/>
        <v>141454.86893999999</v>
      </c>
      <c r="BK300" s="36">
        <v>1</v>
      </c>
      <c r="BL300" s="36">
        <f t="shared" si="2486"/>
        <v>22557.828159999997</v>
      </c>
      <c r="BM300" s="46">
        <v>6</v>
      </c>
      <c r="BN300" s="36">
        <f t="shared" si="2487"/>
        <v>144487.65239999999</v>
      </c>
      <c r="BO300" s="36">
        <v>0</v>
      </c>
      <c r="BP300" s="36">
        <f t="shared" si="2488"/>
        <v>0</v>
      </c>
      <c r="BQ300" s="36">
        <v>0</v>
      </c>
      <c r="BR300" s="36">
        <f t="shared" si="2489"/>
        <v>0</v>
      </c>
      <c r="BS300" s="36"/>
      <c r="BT300" s="36">
        <f t="shared" si="2490"/>
        <v>0</v>
      </c>
      <c r="BU300" s="36">
        <v>0</v>
      </c>
      <c r="BV300" s="36">
        <f t="shared" si="2491"/>
        <v>0</v>
      </c>
      <c r="BW300" s="36"/>
      <c r="BX300" s="36">
        <f t="shared" si="2492"/>
        <v>0</v>
      </c>
      <c r="BY300" s="36">
        <v>0</v>
      </c>
      <c r="BZ300" s="36">
        <f t="shared" si="2493"/>
        <v>0</v>
      </c>
      <c r="CA300" s="36"/>
      <c r="CB300" s="36">
        <f t="shared" si="2494"/>
        <v>0</v>
      </c>
      <c r="CC300" s="36">
        <v>0</v>
      </c>
      <c r="CD300" s="36">
        <f t="shared" si="2495"/>
        <v>0</v>
      </c>
      <c r="CE300" s="36"/>
      <c r="CF300" s="36">
        <f t="shared" si="2496"/>
        <v>0</v>
      </c>
      <c r="CG300" s="36"/>
      <c r="CH300" s="36">
        <f t="shared" si="2497"/>
        <v>0</v>
      </c>
      <c r="CI300" s="36"/>
      <c r="CJ300" s="36">
        <f t="shared" si="2498"/>
        <v>0</v>
      </c>
      <c r="CK300" s="36">
        <v>1</v>
      </c>
      <c r="CL300" s="36">
        <f t="shared" si="2499"/>
        <v>26834.003867999996</v>
      </c>
      <c r="CM300" s="36">
        <v>4</v>
      </c>
      <c r="CN300" s="36">
        <f t="shared" si="2499"/>
        <v>123390.38174399997</v>
      </c>
      <c r="CO300" s="41"/>
      <c r="CP300" s="36">
        <f t="shared" si="2500"/>
        <v>0</v>
      </c>
      <c r="CQ300" s="36"/>
      <c r="CR300" s="36">
        <f t="shared" si="2501"/>
        <v>0</v>
      </c>
      <c r="CS300" s="36"/>
      <c r="CT300" s="36">
        <f t="shared" si="2502"/>
        <v>0</v>
      </c>
      <c r="CU300" s="36">
        <v>1</v>
      </c>
      <c r="CV300" s="36">
        <f t="shared" si="2503"/>
        <v>30206.931803999993</v>
      </c>
      <c r="CW300" s="36"/>
      <c r="CX300" s="36">
        <f t="shared" si="2504"/>
        <v>0</v>
      </c>
      <c r="CY300" s="36"/>
      <c r="CZ300" s="36">
        <f t="shared" si="2505"/>
        <v>0</v>
      </c>
      <c r="DA300" s="36"/>
      <c r="DB300" s="36">
        <f t="shared" si="2506"/>
        <v>0</v>
      </c>
      <c r="DC300" s="36"/>
      <c r="DD300" s="36">
        <f t="shared" si="2507"/>
        <v>0</v>
      </c>
      <c r="DE300" s="36">
        <v>5</v>
      </c>
      <c r="DF300" s="36">
        <f t="shared" si="2508"/>
        <v>167184.42300000001</v>
      </c>
      <c r="DG300" s="36"/>
      <c r="DH300" s="36">
        <f t="shared" si="2509"/>
        <v>0</v>
      </c>
      <c r="DI300" s="36"/>
      <c r="DJ300" s="36">
        <f t="shared" si="2439"/>
        <v>0</v>
      </c>
      <c r="DK300" s="36"/>
      <c r="DL300" s="36">
        <f t="shared" si="2389"/>
        <v>0</v>
      </c>
      <c r="DM300" s="36"/>
      <c r="DN300" s="36">
        <f t="shared" si="2249"/>
        <v>0</v>
      </c>
      <c r="DO300" s="36">
        <f t="shared" si="2390"/>
        <v>141</v>
      </c>
      <c r="DP300" s="36">
        <f t="shared" si="2390"/>
        <v>3598333.8087479998</v>
      </c>
      <c r="DQ300" s="47">
        <f t="shared" si="2391"/>
        <v>141</v>
      </c>
      <c r="DR300" s="80">
        <f t="shared" si="2248"/>
        <v>1</v>
      </c>
    </row>
    <row r="301" spans="1:122" ht="30" customHeight="1" x14ac:dyDescent="0.25">
      <c r="A301" s="43"/>
      <c r="B301" s="44">
        <v>258</v>
      </c>
      <c r="C301" s="31" t="s">
        <v>426</v>
      </c>
      <c r="D301" s="32">
        <f t="shared" si="2250"/>
        <v>19063</v>
      </c>
      <c r="E301" s="33">
        <v>18530</v>
      </c>
      <c r="F301" s="45">
        <v>0.66</v>
      </c>
      <c r="G301" s="35">
        <v>1</v>
      </c>
      <c r="H301" s="35">
        <v>1</v>
      </c>
      <c r="I301" s="32">
        <v>1.4</v>
      </c>
      <c r="J301" s="32">
        <v>1.68</v>
      </c>
      <c r="K301" s="32">
        <v>2.23</v>
      </c>
      <c r="L301" s="32">
        <v>2.57</v>
      </c>
      <c r="M301" s="36">
        <v>0</v>
      </c>
      <c r="N301" s="36">
        <f t="shared" si="2340"/>
        <v>0</v>
      </c>
      <c r="O301" s="36">
        <v>0</v>
      </c>
      <c r="P301" s="36">
        <f t="shared" si="2340"/>
        <v>0</v>
      </c>
      <c r="Q301" s="36">
        <v>0</v>
      </c>
      <c r="R301" s="36">
        <f t="shared" si="2463"/>
        <v>0</v>
      </c>
      <c r="S301" s="36"/>
      <c r="T301" s="36">
        <f t="shared" si="2464"/>
        <v>0</v>
      </c>
      <c r="U301" s="36">
        <v>0</v>
      </c>
      <c r="V301" s="36">
        <f t="shared" si="2465"/>
        <v>0</v>
      </c>
      <c r="W301" s="36">
        <v>0</v>
      </c>
      <c r="X301" s="36">
        <f t="shared" si="2466"/>
        <v>0</v>
      </c>
      <c r="Y301" s="36"/>
      <c r="Z301" s="36">
        <f t="shared" si="2467"/>
        <v>0</v>
      </c>
      <c r="AA301" s="36">
        <v>0</v>
      </c>
      <c r="AB301" s="36">
        <f t="shared" si="2468"/>
        <v>0</v>
      </c>
      <c r="AC301" s="36">
        <v>0</v>
      </c>
      <c r="AD301" s="36">
        <f t="shared" si="2469"/>
        <v>0</v>
      </c>
      <c r="AE301" s="36">
        <v>10</v>
      </c>
      <c r="AF301" s="36">
        <f t="shared" si="2470"/>
        <v>183990.8455</v>
      </c>
      <c r="AG301" s="36">
        <v>5</v>
      </c>
      <c r="AH301" s="36">
        <f t="shared" si="2471"/>
        <v>78338.125250000012</v>
      </c>
      <c r="AI301" s="36"/>
      <c r="AJ301" s="36">
        <f t="shared" si="2472"/>
        <v>0</v>
      </c>
      <c r="AK301" s="39">
        <v>6</v>
      </c>
      <c r="AL301" s="36">
        <f t="shared" si="2473"/>
        <v>109733.97435</v>
      </c>
      <c r="AM301" s="40">
        <v>1</v>
      </c>
      <c r="AN301" s="36">
        <f t="shared" si="2474"/>
        <v>21268.809408000001</v>
      </c>
      <c r="AO301" s="36">
        <v>0</v>
      </c>
      <c r="AP301" s="36">
        <f t="shared" si="2475"/>
        <v>0</v>
      </c>
      <c r="AQ301" s="36">
        <v>2</v>
      </c>
      <c r="AR301" s="36">
        <f t="shared" si="2476"/>
        <v>42537.618816000002</v>
      </c>
      <c r="AS301" s="36">
        <v>6</v>
      </c>
      <c r="AT301" s="36">
        <f t="shared" si="2477"/>
        <v>131680.76922000002</v>
      </c>
      <c r="AU301" s="36"/>
      <c r="AV301" s="36">
        <f t="shared" si="2478"/>
        <v>0</v>
      </c>
      <c r="AW301" s="36"/>
      <c r="AX301" s="36">
        <f t="shared" si="2479"/>
        <v>0</v>
      </c>
      <c r="AY301" s="36"/>
      <c r="AZ301" s="36">
        <f t="shared" si="2480"/>
        <v>0</v>
      </c>
      <c r="BA301" s="36">
        <v>0</v>
      </c>
      <c r="BB301" s="36">
        <f t="shared" si="2481"/>
        <v>0</v>
      </c>
      <c r="BC301" s="36">
        <v>0</v>
      </c>
      <c r="BD301" s="36">
        <f t="shared" si="2482"/>
        <v>0</v>
      </c>
      <c r="BE301" s="36">
        <v>0</v>
      </c>
      <c r="BF301" s="36">
        <f t="shared" si="2483"/>
        <v>0</v>
      </c>
      <c r="BG301" s="36">
        <v>0</v>
      </c>
      <c r="BH301" s="36">
        <f t="shared" si="2484"/>
        <v>0</v>
      </c>
      <c r="BI301" s="36">
        <v>36</v>
      </c>
      <c r="BJ301" s="36">
        <f t="shared" si="2485"/>
        <v>666858.66785999993</v>
      </c>
      <c r="BK301" s="36"/>
      <c r="BL301" s="36">
        <f t="shared" si="2486"/>
        <v>0</v>
      </c>
      <c r="BM301" s="46">
        <v>8</v>
      </c>
      <c r="BN301" s="36">
        <f t="shared" si="2487"/>
        <v>151368.01679999998</v>
      </c>
      <c r="BO301" s="36">
        <v>0</v>
      </c>
      <c r="BP301" s="36">
        <f t="shared" si="2488"/>
        <v>0</v>
      </c>
      <c r="BQ301" s="36">
        <v>0</v>
      </c>
      <c r="BR301" s="36">
        <f t="shared" si="2489"/>
        <v>0</v>
      </c>
      <c r="BS301" s="36"/>
      <c r="BT301" s="36">
        <f t="shared" si="2490"/>
        <v>0</v>
      </c>
      <c r="BU301" s="36">
        <v>0</v>
      </c>
      <c r="BV301" s="36">
        <f t="shared" si="2491"/>
        <v>0</v>
      </c>
      <c r="BW301" s="36"/>
      <c r="BX301" s="36">
        <f t="shared" si="2492"/>
        <v>0</v>
      </c>
      <c r="BY301" s="36">
        <v>0</v>
      </c>
      <c r="BZ301" s="36">
        <f t="shared" si="2493"/>
        <v>0</v>
      </c>
      <c r="CA301" s="36"/>
      <c r="CB301" s="36">
        <f t="shared" si="2494"/>
        <v>0</v>
      </c>
      <c r="CC301" s="36">
        <v>0</v>
      </c>
      <c r="CD301" s="36">
        <f t="shared" si="2495"/>
        <v>0</v>
      </c>
      <c r="CE301" s="36"/>
      <c r="CF301" s="36">
        <f t="shared" si="2496"/>
        <v>0</v>
      </c>
      <c r="CG301" s="36"/>
      <c r="CH301" s="36">
        <f t="shared" si="2497"/>
        <v>0</v>
      </c>
      <c r="CI301" s="36">
        <v>12</v>
      </c>
      <c r="CJ301" s="36">
        <f t="shared" si="2498"/>
        <v>206883.48449999999</v>
      </c>
      <c r="CK301" s="36">
        <v>4</v>
      </c>
      <c r="CL301" s="36">
        <f t="shared" si="2499"/>
        <v>84335.440728000001</v>
      </c>
      <c r="CM301" s="36">
        <v>1</v>
      </c>
      <c r="CN301" s="36">
        <f t="shared" si="2499"/>
        <v>24237.396413999999</v>
      </c>
      <c r="CO301" s="41"/>
      <c r="CP301" s="36">
        <f t="shared" si="2500"/>
        <v>0</v>
      </c>
      <c r="CQ301" s="36"/>
      <c r="CR301" s="36">
        <f t="shared" si="2501"/>
        <v>0</v>
      </c>
      <c r="CS301" s="36"/>
      <c r="CT301" s="36">
        <f t="shared" si="2502"/>
        <v>0</v>
      </c>
      <c r="CU301" s="36"/>
      <c r="CV301" s="36">
        <f t="shared" si="2503"/>
        <v>0</v>
      </c>
      <c r="CW301" s="36"/>
      <c r="CX301" s="36">
        <f t="shared" si="2504"/>
        <v>0</v>
      </c>
      <c r="CY301" s="36">
        <v>1</v>
      </c>
      <c r="CZ301" s="36">
        <f t="shared" si="2505"/>
        <v>23734.017845999999</v>
      </c>
      <c r="DA301" s="36"/>
      <c r="DB301" s="36">
        <f t="shared" si="2506"/>
        <v>0</v>
      </c>
      <c r="DC301" s="36"/>
      <c r="DD301" s="36">
        <f t="shared" si="2507"/>
        <v>0</v>
      </c>
      <c r="DE301" s="36"/>
      <c r="DF301" s="36">
        <f t="shared" si="2508"/>
        <v>0</v>
      </c>
      <c r="DG301" s="36"/>
      <c r="DH301" s="36">
        <f t="shared" si="2509"/>
        <v>0</v>
      </c>
      <c r="DI301" s="36"/>
      <c r="DJ301" s="36">
        <f t="shared" si="2439"/>
        <v>0</v>
      </c>
      <c r="DK301" s="36">
        <v>1</v>
      </c>
      <c r="DL301" s="36">
        <f t="shared" si="2389"/>
        <v>37693.691419999996</v>
      </c>
      <c r="DM301" s="36"/>
      <c r="DN301" s="36">
        <f t="shared" si="2249"/>
        <v>0</v>
      </c>
      <c r="DO301" s="36">
        <f t="shared" si="2390"/>
        <v>93</v>
      </c>
      <c r="DP301" s="36">
        <f t="shared" si="2390"/>
        <v>1762660.8581119997</v>
      </c>
      <c r="DQ301" s="47">
        <f t="shared" si="2391"/>
        <v>93</v>
      </c>
      <c r="DR301" s="80">
        <f t="shared" si="2248"/>
        <v>1</v>
      </c>
    </row>
    <row r="302" spans="1:122" ht="30" customHeight="1" x14ac:dyDescent="0.25">
      <c r="A302" s="43">
        <v>1</v>
      </c>
      <c r="B302" s="44">
        <v>259</v>
      </c>
      <c r="C302" s="31" t="s">
        <v>427</v>
      </c>
      <c r="D302" s="32">
        <f t="shared" si="2250"/>
        <v>19063</v>
      </c>
      <c r="E302" s="33">
        <v>18530</v>
      </c>
      <c r="F302" s="45">
        <v>0.37</v>
      </c>
      <c r="G302" s="35">
        <v>1</v>
      </c>
      <c r="H302" s="35">
        <v>1</v>
      </c>
      <c r="I302" s="32">
        <v>1.4</v>
      </c>
      <c r="J302" s="32">
        <v>1.68</v>
      </c>
      <c r="K302" s="32">
        <v>2.23</v>
      </c>
      <c r="L302" s="32">
        <v>2.57</v>
      </c>
      <c r="M302" s="36">
        <v>0</v>
      </c>
      <c r="N302" s="36">
        <f>(M302/12*5*$D302*$F302*$G302*$I302)+(M302/12*7*$E302*$F302*$H302*$I302)</f>
        <v>0</v>
      </c>
      <c r="O302" s="36">
        <v>0</v>
      </c>
      <c r="P302" s="36">
        <f>(O302/12*5*$D302*$F302*$G302*$I302)+(O302/12*7*$E302*$F302*$H302*$I302)</f>
        <v>0</v>
      </c>
      <c r="Q302" s="36">
        <v>0</v>
      </c>
      <c r="R302" s="36">
        <f>(Q302/12*5*$D302*$F302*$G302*$I302)+(Q302/12*7*$E302*$F302*$H302*$I302)</f>
        <v>0</v>
      </c>
      <c r="S302" s="36"/>
      <c r="T302" s="36">
        <f>(S302/12*5*$D302*$F302*$G302*$I302)+(S302/12*7*$E302*$F302*$H302*$I302)</f>
        <v>0</v>
      </c>
      <c r="U302" s="36">
        <v>0</v>
      </c>
      <c r="V302" s="36">
        <f>(U302/12*5*$D302*$F302*$G302*$I302)+(U302/12*7*$E302*$F302*$H302*$I302)</f>
        <v>0</v>
      </c>
      <c r="W302" s="36">
        <v>0</v>
      </c>
      <c r="X302" s="36">
        <f>(W302/12*5*$D302*$F302*$G302*$I302)+(W302/12*7*$E302*$F302*$H302*$I302)</f>
        <v>0</v>
      </c>
      <c r="Y302" s="36">
        <v>0</v>
      </c>
      <c r="Z302" s="36">
        <f>(Y302/12*5*$D302*$F302*$G302*$I302)+(Y302/12*7*$E302*$F302*$H302*$I302)</f>
        <v>0</v>
      </c>
      <c r="AA302" s="36">
        <v>0</v>
      </c>
      <c r="AB302" s="36">
        <f>(AA302/12*5*$D302*$F302*$G302*$I302)+(AA302/12*7*$E302*$F302*$H302*$I302)</f>
        <v>0</v>
      </c>
      <c r="AC302" s="36">
        <v>0</v>
      </c>
      <c r="AD302" s="36">
        <f>(AC302/12*5*$D302*$F302*$G302*$I302)+(AC302/12*7*$E302*$F302*$H302*$I302)</f>
        <v>0</v>
      </c>
      <c r="AE302" s="36">
        <v>3</v>
      </c>
      <c r="AF302" s="36">
        <f>(AE302/12*5*$D302*$F302*$G302*$I302)+(AE302/12*7*$E302*$F302*$H302*$I302)</f>
        <v>29140.737499999999</v>
      </c>
      <c r="AG302" s="36">
        <v>2</v>
      </c>
      <c r="AH302" s="36">
        <f>(AG302/12*5*$D302*$F302*$G302*$I302)+(AG302/12*7*$E302*$F302*$H302*$I302)</f>
        <v>19427.158333333333</v>
      </c>
      <c r="AI302" s="36"/>
      <c r="AJ302" s="36">
        <f>(AI302/12*5*$D302*$F302*$G302*$I302)+(AI302/12*7*$E302*$F302*$H302*$I302)</f>
        <v>0</v>
      </c>
      <c r="AK302" s="39">
        <v>46</v>
      </c>
      <c r="AL302" s="36">
        <f>(AK302/12*5*$D302*$F302*$G302*$I302)+(AK302/12*7*$E302*$F302*$H302*$I302)</f>
        <v>446824.6416666666</v>
      </c>
      <c r="AM302" s="78">
        <v>16</v>
      </c>
      <c r="AN302" s="36">
        <f>(AM302/12*5*$D302*$F302*$G302*$J302)+(AM302/12*7*$E302*$F302*$H302*$J302)</f>
        <v>186500.71999999997</v>
      </c>
      <c r="AO302" s="36">
        <v>0</v>
      </c>
      <c r="AP302" s="36">
        <f>(AO302/12*5*$D302*$F302*$G302*$J302)+(AO302/12*7*$E302*$F302*$H302*$J302)</f>
        <v>0</v>
      </c>
      <c r="AQ302" s="36">
        <v>52</v>
      </c>
      <c r="AR302" s="36">
        <f>(AQ302/12*5*$D302*$F302*$G302*$J302)+(AQ302/12*7*$E302*$F302*$H302*$J302)</f>
        <v>606127.33999999985</v>
      </c>
      <c r="AS302" s="36"/>
      <c r="AT302" s="36">
        <f>(AS302/12*5*$D302*$F302*$G302*$J302)+(AS302/12*7*$E302*$F302*$H302*$J302)</f>
        <v>0</v>
      </c>
      <c r="AU302" s="36"/>
      <c r="AV302" s="36">
        <f>(AU302/12*5*$D302*$F302*$G302*$I302)+(AU302/12*7*$E302*$F302*$H302*$I302)</f>
        <v>0</v>
      </c>
      <c r="AW302" s="36"/>
      <c r="AX302" s="36">
        <f>(AW302/12*5*$D302*$F302*$G302*$I302)+(AW302/12*7*$E302*$F302*$H302*$I302)</f>
        <v>0</v>
      </c>
      <c r="AY302" s="36"/>
      <c r="AZ302" s="36">
        <f>(AY302/12*5*$D302*$F302*$G302*$J302)+(AY302/12*7*$E302*$F302*$H302*$J302)</f>
        <v>0</v>
      </c>
      <c r="BA302" s="36">
        <v>0</v>
      </c>
      <c r="BB302" s="36">
        <f>(BA302/12*5*$D302*$F302*$G302*$I302)+(BA302/12*7*$E302*$F302*$H302*$I302)</f>
        <v>0</v>
      </c>
      <c r="BC302" s="36">
        <v>0</v>
      </c>
      <c r="BD302" s="36">
        <f>(BC302/12*5*$D302*$F302*$G302*$I302)+(BC302/12*7*$E302*$F302*$H302*$I302)</f>
        <v>0</v>
      </c>
      <c r="BE302" s="36">
        <v>0</v>
      </c>
      <c r="BF302" s="36">
        <f>(BE302/12*5*$D302*$F302*$G302*$I302)+(BE302/12*7*$E302*$F302*$H302*$I302)</f>
        <v>0</v>
      </c>
      <c r="BG302" s="36">
        <v>0</v>
      </c>
      <c r="BH302" s="36">
        <f>(BG302/12*5*$D302*$F302*$G302*$J302)+(BG302/12*7*$E302*$F302*$H302*$J302)</f>
        <v>0</v>
      </c>
      <c r="BI302" s="36">
        <v>15</v>
      </c>
      <c r="BJ302" s="36">
        <f>(BI302/12*5*$D302*$F302*$G302*$I302)+(BI302/12*7*$E302*$F302*$H302*$I302)</f>
        <v>145703.6875</v>
      </c>
      <c r="BK302" s="36"/>
      <c r="BL302" s="36">
        <f>(BK302/12*5*$D302*$F302*$G302*$I302)+(BK302/12*7*$E302*$F302*$H302*$I302)</f>
        <v>0</v>
      </c>
      <c r="BM302" s="46"/>
      <c r="BN302" s="36">
        <f>(BM302/12*5*$D302*$F302*$G302*$J302)+(BM302/12*7*$E302*$F302*$H302*$J302)</f>
        <v>0</v>
      </c>
      <c r="BO302" s="36">
        <v>0</v>
      </c>
      <c r="BP302" s="36">
        <f>(BO302/12*5*$D302*$F302*$G302*$J302)+(BO302/12*7*$E302*$F302*$H302*$J302)</f>
        <v>0</v>
      </c>
      <c r="BQ302" s="36">
        <v>0</v>
      </c>
      <c r="BR302" s="36">
        <f>(BQ302/12*5*$D302*$F302*$G302*$I302)+(BQ302/12*7*$E302*$F302*$H302*$I302)</f>
        <v>0</v>
      </c>
      <c r="BS302" s="36"/>
      <c r="BT302" s="36">
        <f>(BS302/12*5*$D302*$F302*$G302*$I302)+(BS302/12*7*$E302*$F302*$H302*$I302)</f>
        <v>0</v>
      </c>
      <c r="BU302" s="36">
        <v>0</v>
      </c>
      <c r="BV302" s="36">
        <f>(BU302/12*5*$D302*$F302*$G302*$J302)+(BU302/12*7*$E302*$F302*$H302*$J302)</f>
        <v>0</v>
      </c>
      <c r="BW302" s="36"/>
      <c r="BX302" s="36">
        <f>(BW302/12*5*$D302*$F302*$G302*$J302)+(BW302/12*7*$E302*$F302*$H302*$J302)</f>
        <v>0</v>
      </c>
      <c r="BY302" s="36">
        <v>0</v>
      </c>
      <c r="BZ302" s="36">
        <f>(BY302/12*5*$D302*$F302*$G302*$I302)+(BY302/12*7*$E302*$F302*$H302*$I302)</f>
        <v>0</v>
      </c>
      <c r="CA302" s="36"/>
      <c r="CB302" s="36">
        <f>(CA302/12*5*$D302*$F302*$G302*$J302)+(CA302/12*7*$E302*$F302*$H302*$J302)</f>
        <v>0</v>
      </c>
      <c r="CC302" s="36">
        <v>0</v>
      </c>
      <c r="CD302" s="36">
        <f>(CC302/12*5*$D302*$F302*$G302*$I302)+(CC302/12*7*$E302*$F302*$H302*$I302)</f>
        <v>0</v>
      </c>
      <c r="CE302" s="36"/>
      <c r="CF302" s="36">
        <f>(CE302/12*5*$D302*$F302*$G302*$I302)+(CE302/12*7*$E302*$F302*$H302*$I302)</f>
        <v>0</v>
      </c>
      <c r="CG302" s="36"/>
      <c r="CH302" s="36">
        <f>(CG302/12*5*$D302*$F302*$G302*$I302)+(CG302/12*7*$E302*$F302*$H302*$I302)</f>
        <v>0</v>
      </c>
      <c r="CI302" s="36">
        <v>91</v>
      </c>
      <c r="CJ302" s="36">
        <f>(CI302/12*5*$D302*$F302*$G302*$I302)+(CI302/12*7*$E302*$F302*$H302*$I302)</f>
        <v>883935.7041666666</v>
      </c>
      <c r="CK302" s="36">
        <v>32</v>
      </c>
      <c r="CL302" s="36">
        <f>(CK302/12*5*$D302*$F302*$G302*$J302)+(CK302/12*7*$E302*$F302*$H302*$J302)</f>
        <v>373001.43999999994</v>
      </c>
      <c r="CM302" s="36">
        <v>16</v>
      </c>
      <c r="CN302" s="36">
        <f>(CM302/12*5*$D302*$F302*$G302*$J302)+(CM302/12*7*$E302*$F302*$H302*$J302)</f>
        <v>186500.71999999997</v>
      </c>
      <c r="CO302" s="41">
        <v>9</v>
      </c>
      <c r="CP302" s="36">
        <f>(CO302/12*5*$D302*$F302*$G302*$I302)+(CO302/12*7*$E302*$F302*$H302*$I302)</f>
        <v>87422.212499999994</v>
      </c>
      <c r="CQ302" s="36">
        <v>10</v>
      </c>
      <c r="CR302" s="36">
        <f>(CQ302/12*5*$D302*$F302*$G302*$J302)+(CQ302/12*7*$E302*$F302*$H302*$J302)</f>
        <v>116562.95</v>
      </c>
      <c r="CS302" s="36">
        <v>10</v>
      </c>
      <c r="CT302" s="36">
        <f>(CS302/12*5*$D302*$F302*$G302*$J302)+(CS302/12*7*$E302*$F302*$H302*$J302)</f>
        <v>116562.95</v>
      </c>
      <c r="CU302" s="36">
        <v>5</v>
      </c>
      <c r="CV302" s="36">
        <f>(CU302/12*5*$D302*$F302*$G302*$J302)+(CU302/12*7*$E302*$F302*$H302*$J302)</f>
        <v>58281.474999999999</v>
      </c>
      <c r="CW302" s="36">
        <v>13</v>
      </c>
      <c r="CX302" s="36">
        <f>(CW302/12*5*$D302*$F302*$G302*$J302)+(CW302/12*7*$E302*$F302*$H302*$J302)</f>
        <v>151531.83499999996</v>
      </c>
      <c r="CY302" s="36">
        <v>19</v>
      </c>
      <c r="CZ302" s="36">
        <f>(CY302/12*5*$D302*$F302*$G302*$J302)+(CY302/12*7*$E302*$F302*$H302*$J302)</f>
        <v>221469.60499999998</v>
      </c>
      <c r="DA302" s="36">
        <v>12</v>
      </c>
      <c r="DB302" s="36">
        <f>(DA302/12*5*$D302*$F302*$G302*$I302)+(DA302/12*7*$E302*$F302*$H302*$I302)</f>
        <v>116562.95</v>
      </c>
      <c r="DC302" s="36">
        <v>19</v>
      </c>
      <c r="DD302" s="36">
        <f>(DC302/12*5*$D302*$F302*$G302*$I302)+(DC302/12*7*$E302*$F302*$H302*$I302)</f>
        <v>184558.00416666665</v>
      </c>
      <c r="DE302" s="36"/>
      <c r="DF302" s="36">
        <f>(DE302/12*5*$D302*$F302*$G302*$J302)+(DE302/12*7*$E302*$F302*$H302*$J302)</f>
        <v>0</v>
      </c>
      <c r="DG302" s="36"/>
      <c r="DH302" s="36">
        <f>(DG302/12*5*$D302*$F302*$G302*$J302)+(DG302/12*7*$E302*$F302*$H302*$J302)</f>
        <v>0</v>
      </c>
      <c r="DI302" s="36">
        <v>2</v>
      </c>
      <c r="DJ302" s="36">
        <f>(DI302/12*5*$D302*$F302*$G302*$K302)+(DI302/12*7*$E302*$F302*$H302*$K302)</f>
        <v>30944.687916666662</v>
      </c>
      <c r="DK302" s="36">
        <v>13</v>
      </c>
      <c r="DL302" s="36">
        <f>(DK302/12*5*$D302*$F302*$G302*$L302)+(DK302/12*7*$E302*$F302*$H302*$L302)</f>
        <v>231807.62854166661</v>
      </c>
      <c r="DM302" s="36"/>
      <c r="DN302" s="36">
        <f>(DM302*$D302*$F302*$G302*$J302)</f>
        <v>0</v>
      </c>
      <c r="DO302" s="36">
        <f t="shared" si="2390"/>
        <v>385</v>
      </c>
      <c r="DP302" s="36">
        <f t="shared" si="2390"/>
        <v>4192866.4472916666</v>
      </c>
      <c r="DQ302" s="47">
        <f t="shared" si="2391"/>
        <v>385</v>
      </c>
      <c r="DR302" s="80">
        <f t="shared" si="2248"/>
        <v>1</v>
      </c>
    </row>
    <row r="303" spans="1:122" ht="36" customHeight="1" x14ac:dyDescent="0.25">
      <c r="A303" s="43">
        <v>1</v>
      </c>
      <c r="B303" s="44">
        <v>260</v>
      </c>
      <c r="C303" s="31" t="s">
        <v>428</v>
      </c>
      <c r="D303" s="32">
        <f t="shared" si="2250"/>
        <v>19063</v>
      </c>
      <c r="E303" s="33">
        <v>18530</v>
      </c>
      <c r="F303" s="45">
        <v>1.19</v>
      </c>
      <c r="G303" s="35">
        <v>1</v>
      </c>
      <c r="H303" s="55">
        <v>0.9</v>
      </c>
      <c r="I303" s="32">
        <v>1.4</v>
      </c>
      <c r="J303" s="32">
        <v>1.68</v>
      </c>
      <c r="K303" s="32">
        <v>2.23</v>
      </c>
      <c r="L303" s="32">
        <v>2.57</v>
      </c>
      <c r="M303" s="36">
        <v>7</v>
      </c>
      <c r="N303" s="36">
        <f>(M303/12*5*$D303*$F303*$G303*$I303*N$11)+(M303/12*7*$E303*$F303*$H303*$I303)</f>
        <v>207007.44860833333</v>
      </c>
      <c r="O303" s="36">
        <v>2</v>
      </c>
      <c r="P303" s="36">
        <f>(O303/12*5*$D303*$F303*$G303*$I303*P$11)+(O303/12*7*$E303*$F303*$H303*$I303)</f>
        <v>59144.985316666658</v>
      </c>
      <c r="Q303" s="36">
        <v>0</v>
      </c>
      <c r="R303" s="36">
        <f>(Q303/12*5*$D303*$F303*$G303*$I303*R$11)+(Q303/12*7*$E303*$F303*$H303*$I303)</f>
        <v>0</v>
      </c>
      <c r="S303" s="36"/>
      <c r="T303" s="36">
        <f>(S303/12*5*$D303*$F303*$G303*$I303*T$11)+(S303/12*7*$E303*$F303*$H303*$I303)</f>
        <v>0</v>
      </c>
      <c r="U303" s="36">
        <v>144</v>
      </c>
      <c r="V303" s="36">
        <f>(U303/12*5*$D303*$F303*$G303*$I303*V$11)+(U303/12*7*$E303*$F303*$H303*$I303)</f>
        <v>4290833.0799599988</v>
      </c>
      <c r="W303" s="36">
        <v>3</v>
      </c>
      <c r="X303" s="36">
        <f>(W303/12*5*$D303*$F303*$G303*$I303*X$11)+(W303/12*7*$E303*$F303*$H303*$I303)</f>
        <v>88717.477974999987</v>
      </c>
      <c r="Y303" s="36">
        <v>0</v>
      </c>
      <c r="Z303" s="36">
        <f>(Y303/12*5*$D303*$F303*$G303*$I303*Z$11)+(Y303/12*7*$E303*$F303*$H303*$I303)</f>
        <v>0</v>
      </c>
      <c r="AA303" s="36">
        <v>0</v>
      </c>
      <c r="AB303" s="36">
        <f>(AA303/12*5*$D303*$F303*$G303*$I303*AB$11)+(AA303/12*7*$E303*$F303*$H303*$I303)</f>
        <v>0</v>
      </c>
      <c r="AC303" s="36">
        <v>0</v>
      </c>
      <c r="AD303" s="36">
        <f>(AC303/12*5*$D303*$F303*$G303*$I303*AD$11)+(AC303/12*7*$E303*$F303*$H303*$I303)</f>
        <v>0</v>
      </c>
      <c r="AE303" s="36">
        <v>8</v>
      </c>
      <c r="AF303" s="36">
        <f>(AE303/12*5*$D303*$F303*$G303*$I303*AF$11)+(AE303/12*7*$E303*$F303*$H303*$I303)</f>
        <v>236579.94126666663</v>
      </c>
      <c r="AG303" s="36">
        <v>6</v>
      </c>
      <c r="AH303" s="36">
        <f>(AG303/12*5*$D303*$F303*$G303*$I303*AH$11)+(AG303/12*7*$E303*$F303*$H303*$I303)</f>
        <v>169495.21645000001</v>
      </c>
      <c r="AI303" s="36"/>
      <c r="AJ303" s="36">
        <f>(AI303/12*5*$D303*$F303*$G303*$I303*AJ$11)+(AI303/12*7*$E303*$F303*$H303*$I303)</f>
        <v>0</v>
      </c>
      <c r="AK303" s="39">
        <v>0</v>
      </c>
      <c r="AL303" s="36">
        <f>(AK303/12*5*$D303*$F303*$G303*$I303*AL$11)+(AK303/12*7*$E303*$F303*$H303*$I303)</f>
        <v>0</v>
      </c>
      <c r="AM303" s="40">
        <v>0</v>
      </c>
      <c r="AN303" s="36">
        <f>(AM303/12*5*$D303*$F303*$G303*$J303*AN$11)+(AM303/12*7*$E303*$F303*$H303*$J303)</f>
        <v>0</v>
      </c>
      <c r="AO303" s="36">
        <v>0</v>
      </c>
      <c r="AP303" s="36">
        <f>(AO303/12*5*$D303*$F303*$G303*$J303*AP$11)+(AO303/12*7*$E303*$F303*$H303*$J303)</f>
        <v>0</v>
      </c>
      <c r="AQ303" s="36"/>
      <c r="AR303" s="36">
        <f>(AQ303/12*5*$D303*$F303*$G303*$J303*AR$11)+(AQ303/12*7*$E303*$F303*$H303*$J303)</f>
        <v>0</v>
      </c>
      <c r="AS303" s="36">
        <v>180</v>
      </c>
      <c r="AT303" s="36">
        <f>(AS303/12*5*$D303*$F303*$G303*$J303*AT$11)+(AS303/12*7*$E303*$F303*$H303*$J303)</f>
        <v>6344783.8209000006</v>
      </c>
      <c r="AU303" s="36"/>
      <c r="AV303" s="36">
        <f>(AU303/12*5*$D303*$F303*$G303*$I303*AV$11)+(AU303/12*7*$E303*$F303*$H303*$I303)</f>
        <v>0</v>
      </c>
      <c r="AW303" s="36"/>
      <c r="AX303" s="36">
        <f>(AW303/12*5*$D303*$F303*$G303*$I303*AX$11)+(AW303/12*7*$E303*$F303*$H303*$I303)</f>
        <v>0</v>
      </c>
      <c r="AY303" s="36"/>
      <c r="AZ303" s="36">
        <f>(AY303/12*5*$D303*$F303*$G303*$J303*AZ$11)+(AY303/12*7*$E303*$F303*$H303*$J303)</f>
        <v>0</v>
      </c>
      <c r="BA303" s="36">
        <v>0</v>
      </c>
      <c r="BB303" s="36">
        <f>(BA303/12*5*$D303*$F303*$G303*$I303*BB$11)+(BA303/12*7*$E303*$F303*$H303*$I303)</f>
        <v>0</v>
      </c>
      <c r="BC303" s="36">
        <v>0</v>
      </c>
      <c r="BD303" s="36">
        <f>(BC303/12*5*$D303*$F303*$G303*$I303*BD$11)+(BC303/12*7*$E303*$F303*$H303*$I303)</f>
        <v>0</v>
      </c>
      <c r="BE303" s="36">
        <v>0</v>
      </c>
      <c r="BF303" s="36">
        <f>(BE303/12*5*$D303*$F303*$G303*$I303*BF$11)+(BE303/12*7*$E303*$F303*$H303*$I303)</f>
        <v>0</v>
      </c>
      <c r="BG303" s="36">
        <v>0</v>
      </c>
      <c r="BH303" s="36">
        <f>(BG303/12*5*$D303*$F303*$G303*$J303*BH$11)+(BG303/12*7*$E303*$F303*$H303*$J303)</f>
        <v>0</v>
      </c>
      <c r="BI303" s="36">
        <v>6</v>
      </c>
      <c r="BJ303" s="36">
        <f>(BI303/12*5*$D303*$F303*$G303*$I303*BJ$11)+(BI303/12*7*$E303*$F303*$H303*$I303)</f>
        <v>178784.71166499998</v>
      </c>
      <c r="BK303" s="36"/>
      <c r="BL303" s="36">
        <f>(BK303/12*5*$D303*$F303*$G303*$I303*BL$11)+(BK303/12*7*$E303*$F303*$H303*$I303)</f>
        <v>0</v>
      </c>
      <c r="BM303" s="46">
        <v>0</v>
      </c>
      <c r="BN303" s="36">
        <f>(BM303/12*5*$D303*$F303*$G303*$J303*BN$11)+(BM303/12*7*$E303*$F303*$H303*$J303)</f>
        <v>0</v>
      </c>
      <c r="BO303" s="36">
        <v>0</v>
      </c>
      <c r="BP303" s="36">
        <f>(BO303/12*5*$D303*$F303*$G303*$J303*BP$11)+(BO303/12*7*$E303*$F303*$H303*$J303)</f>
        <v>0</v>
      </c>
      <c r="BQ303" s="36">
        <v>0</v>
      </c>
      <c r="BR303" s="36">
        <f>(BQ303/12*5*$D303*$F303*$G303*$I303*BR$11)+(BQ303/12*7*$E303*$F303*$H303*$I303)</f>
        <v>0</v>
      </c>
      <c r="BS303" s="36">
        <v>0</v>
      </c>
      <c r="BT303" s="36">
        <f>(BS303/12*5*$D303*$F303*$G303*$I303*BT$11)+(BS303/12*7*$E303*$F303*$H303*$I303)</f>
        <v>0</v>
      </c>
      <c r="BU303" s="36">
        <v>0</v>
      </c>
      <c r="BV303" s="36">
        <f>(BU303/12*5*$D303*$F303*$G303*$J303*BV$11)+(BU303/12*7*$E303*$F303*$H303*$J303)</f>
        <v>0</v>
      </c>
      <c r="BW303" s="36"/>
      <c r="BX303" s="36">
        <f>(BW303/12*5*$D303*$F303*$G303*$J303*BX$11)+(BW303/12*7*$E303*$F303*$H303*$J303)</f>
        <v>0</v>
      </c>
      <c r="BY303" s="36">
        <v>0</v>
      </c>
      <c r="BZ303" s="36">
        <f>(BY303/12*5*$D303*$F303*$G303*$I303*BZ$11)+(BY303/12*7*$E303*$F303*$H303*$I303)</f>
        <v>0</v>
      </c>
      <c r="CA303" s="36">
        <v>0</v>
      </c>
      <c r="CB303" s="36">
        <f>(CA303/12*5*$D303*$F303*$G303*$J303*CB$11)+(CA303/12*7*$E303*$F303*$H303*$J303)</f>
        <v>0</v>
      </c>
      <c r="CC303" s="36">
        <v>8</v>
      </c>
      <c r="CD303" s="36">
        <f>(CC303/12*5*$D303*$F303*$G303*$I303*CD$11)+(CC303/12*7*$E303*$F303*$H303*$I303)</f>
        <v>237215.12042666663</v>
      </c>
      <c r="CE303" s="36"/>
      <c r="CF303" s="36">
        <f>(CE303/12*5*$D303*$F303*$G303*$I303*CF$11)+(CE303/12*7*$E303*$F303*$H303*$I303)</f>
        <v>0</v>
      </c>
      <c r="CG303" s="36"/>
      <c r="CH303" s="36">
        <f>(CG303/12*5*$D303*$F303*$G303*$I303*CH$11)+(CG303/12*7*$E303*$F303*$H303*$I303)</f>
        <v>0</v>
      </c>
      <c r="CI303" s="36"/>
      <c r="CJ303" s="36">
        <f>(CI303/12*5*$D303*$F303*$G303*$I303*CJ$11)+(CI303/12*7*$E303*$F303*$H303*$I303)</f>
        <v>0</v>
      </c>
      <c r="CK303" s="36"/>
      <c r="CL303" s="36">
        <f>(CK303/12*5*$D303*$F303*$G303*$J303*CL$11)+(CK303/12*7*$E303*$F303*$H303*$J303)</f>
        <v>0</v>
      </c>
      <c r="CM303" s="36"/>
      <c r="CN303" s="36">
        <f>(CM303/12*5*$D303*$F303*$G303*$J303*CN$11)+(CM303/12*7*$E303*$F303*$H303*$J303)</f>
        <v>0</v>
      </c>
      <c r="CO303" s="41"/>
      <c r="CP303" s="36">
        <f>(CO303/12*5*$D303*$F303*$G303*$I303*CP$11)+(CO303/12*7*$E303*$F303*$H303*$I303)</f>
        <v>0</v>
      </c>
      <c r="CQ303" s="36"/>
      <c r="CR303" s="36">
        <f>(CQ303/12*5*$D303*$F303*$G303*$J303*CR$11)+(CQ303/12*7*$E303*$F303*$H303*$J303)</f>
        <v>0</v>
      </c>
      <c r="CS303" s="36"/>
      <c r="CT303" s="36">
        <f>(CS303/12*5*$D303*$F303*$G303*$J303*CT$11)+(CS303/12*7*$E303*$F303*$H303*$J303)</f>
        <v>0</v>
      </c>
      <c r="CU303" s="36"/>
      <c r="CV303" s="36">
        <f>(CU303/12*5*$D303*$F303*$G303*$J303*CV$11)+(CU303/12*7*$E303*$F303*$H303*$J303)</f>
        <v>0</v>
      </c>
      <c r="CW303" s="36"/>
      <c r="CX303" s="36">
        <f>(CW303/12*5*$D303*$F303*$G303*$J303*CX$11)+(CW303/12*7*$E303*$F303*$H303*$J303)</f>
        <v>0</v>
      </c>
      <c r="CY303" s="36">
        <v>11</v>
      </c>
      <c r="CZ303" s="36">
        <f>(CY303/12*5*$D303*$F303*$G303*$J303*CZ$11)+(CY303/12*7*$E303*$F303*$H303*$J303)</f>
        <v>409396.39841100003</v>
      </c>
      <c r="DA303" s="36"/>
      <c r="DB303" s="36">
        <f>(DA303/12*5*$D303*$F303*$G303*$I303*DB$11)+(DA303/12*7*$E303*$F303*$H303*$I303)</f>
        <v>0</v>
      </c>
      <c r="DC303" s="36"/>
      <c r="DD303" s="36">
        <f>(DC303/12*5*$D303*$F303*$G303*$I303*DD$11)+(DC303/12*7*$E303*$F303*$H303*$I303)</f>
        <v>0</v>
      </c>
      <c r="DE303" s="36"/>
      <c r="DF303" s="36">
        <f>(DE303/12*5*$D303*$F303*$G303*$J303*DF$11)+(DE303/12*7*$E303*$F303*$H303*$J303)</f>
        <v>0</v>
      </c>
      <c r="DG303" s="36"/>
      <c r="DH303" s="36">
        <f>(DG303/12*5*$D303*$F303*$G303*$J303*DH$11)+(DG303/12*7*$E303*$F303*$H303*$J303)</f>
        <v>0</v>
      </c>
      <c r="DI303" s="36"/>
      <c r="DJ303" s="36">
        <f>(DI303/12*5*$D303*$F303*$G303*$K303*DJ$11)+(DI303/12*7*$E303*$F303*$H303*$K303)</f>
        <v>0</v>
      </c>
      <c r="DK303" s="36"/>
      <c r="DL303" s="36">
        <f>(DK303/12*5*$D303*$F303*$G303*$L303*DL$11)+(DK303/12*7*$E303*$F303*$H303*$L303)</f>
        <v>0</v>
      </c>
      <c r="DM303" s="36"/>
      <c r="DN303" s="36">
        <f>(DM303/12*5*$D303*$F303*$G303*$J303*DN$11)+(DM303/12*7*$D303*$F303*$H303*$J303*DN$11)</f>
        <v>0</v>
      </c>
      <c r="DO303" s="36">
        <f t="shared" si="2390"/>
        <v>375</v>
      </c>
      <c r="DP303" s="36">
        <f t="shared" si="2390"/>
        <v>12221958.200979333</v>
      </c>
      <c r="DQ303" s="47">
        <f t="shared" si="2391"/>
        <v>338</v>
      </c>
      <c r="DR303" s="80">
        <f t="shared" si="2248"/>
        <v>0.90133333333333332</v>
      </c>
    </row>
    <row r="304" spans="1:122" ht="22.5" customHeight="1" x14ac:dyDescent="0.25">
      <c r="A304" s="43">
        <v>32</v>
      </c>
      <c r="B304" s="71"/>
      <c r="C304" s="67" t="s">
        <v>429</v>
      </c>
      <c r="D304" s="32">
        <f t="shared" si="2250"/>
        <v>19063</v>
      </c>
      <c r="E304" s="33">
        <v>18530</v>
      </c>
      <c r="F304" s="72">
        <v>1.2</v>
      </c>
      <c r="G304" s="35">
        <v>1</v>
      </c>
      <c r="H304" s="35">
        <v>1</v>
      </c>
      <c r="I304" s="32">
        <v>1.4</v>
      </c>
      <c r="J304" s="32">
        <v>1.68</v>
      </c>
      <c r="K304" s="32">
        <v>2.23</v>
      </c>
      <c r="L304" s="32">
        <v>2.57</v>
      </c>
      <c r="M304" s="51">
        <f t="shared" ref="M304" si="2510">SUM(M305:M322)</f>
        <v>831</v>
      </c>
      <c r="N304" s="51">
        <f t="shared" ref="N304:BY304" si="2511">SUM(N305:N322)</f>
        <v>36302983.702649996</v>
      </c>
      <c r="O304" s="51">
        <f t="shared" si="2511"/>
        <v>776</v>
      </c>
      <c r="P304" s="51">
        <f t="shared" si="2511"/>
        <v>25195514.513049997</v>
      </c>
      <c r="Q304" s="51">
        <f t="shared" si="2511"/>
        <v>0</v>
      </c>
      <c r="R304" s="51">
        <f t="shared" si="2511"/>
        <v>0</v>
      </c>
      <c r="S304" s="51">
        <f t="shared" si="2511"/>
        <v>0</v>
      </c>
      <c r="T304" s="51">
        <f t="shared" si="2511"/>
        <v>0</v>
      </c>
      <c r="U304" s="51">
        <f t="shared" si="2511"/>
        <v>47</v>
      </c>
      <c r="V304" s="51">
        <f t="shared" si="2511"/>
        <v>2412310.7113874997</v>
      </c>
      <c r="W304" s="51">
        <f t="shared" si="2511"/>
        <v>213</v>
      </c>
      <c r="X304" s="51">
        <f t="shared" si="2511"/>
        <v>8725379.4402249996</v>
      </c>
      <c r="Y304" s="51">
        <f t="shared" si="2511"/>
        <v>0</v>
      </c>
      <c r="Z304" s="51">
        <f t="shared" si="2511"/>
        <v>0</v>
      </c>
      <c r="AA304" s="51">
        <f t="shared" si="2511"/>
        <v>0</v>
      </c>
      <c r="AB304" s="51">
        <f t="shared" si="2511"/>
        <v>0</v>
      </c>
      <c r="AC304" s="51">
        <f t="shared" si="2511"/>
        <v>48</v>
      </c>
      <c r="AD304" s="51">
        <f t="shared" si="2511"/>
        <v>2616103.145833333</v>
      </c>
      <c r="AE304" s="51">
        <f t="shared" si="2511"/>
        <v>225</v>
      </c>
      <c r="AF304" s="51">
        <f t="shared" si="2511"/>
        <v>10188632.456566665</v>
      </c>
      <c r="AG304" s="51">
        <f t="shared" si="2511"/>
        <v>9</v>
      </c>
      <c r="AH304" s="51">
        <f t="shared" si="2511"/>
        <v>237304.61282499996</v>
      </c>
      <c r="AI304" s="51">
        <f t="shared" si="2511"/>
        <v>0</v>
      </c>
      <c r="AJ304" s="51">
        <f t="shared" si="2511"/>
        <v>0</v>
      </c>
      <c r="AK304" s="51">
        <f t="shared" si="2511"/>
        <v>0</v>
      </c>
      <c r="AL304" s="51">
        <f t="shared" si="2511"/>
        <v>0</v>
      </c>
      <c r="AM304" s="51">
        <f t="shared" si="2511"/>
        <v>304</v>
      </c>
      <c r="AN304" s="51">
        <f t="shared" si="2511"/>
        <v>10555639.212663999</v>
      </c>
      <c r="AO304" s="51">
        <f t="shared" si="2511"/>
        <v>0</v>
      </c>
      <c r="AP304" s="51">
        <f t="shared" si="2511"/>
        <v>0</v>
      </c>
      <c r="AQ304" s="51">
        <f t="shared" si="2511"/>
        <v>719</v>
      </c>
      <c r="AR304" s="51">
        <f t="shared" si="2511"/>
        <v>25966267.783848003</v>
      </c>
      <c r="AS304" s="51">
        <f t="shared" si="2511"/>
        <v>61</v>
      </c>
      <c r="AT304" s="51">
        <f t="shared" si="2511"/>
        <v>3502508.9449349991</v>
      </c>
      <c r="AU304" s="51">
        <f t="shared" si="2511"/>
        <v>0</v>
      </c>
      <c r="AV304" s="51">
        <f t="shared" si="2511"/>
        <v>0</v>
      </c>
      <c r="AW304" s="51">
        <f t="shared" si="2511"/>
        <v>0</v>
      </c>
      <c r="AX304" s="51">
        <f t="shared" si="2511"/>
        <v>0</v>
      </c>
      <c r="AY304" s="51">
        <f t="shared" si="2511"/>
        <v>51</v>
      </c>
      <c r="AZ304" s="51">
        <f t="shared" si="2511"/>
        <v>1998793.1134499996</v>
      </c>
      <c r="BA304" s="51">
        <f t="shared" si="2511"/>
        <v>0</v>
      </c>
      <c r="BB304" s="51">
        <f t="shared" si="2511"/>
        <v>0</v>
      </c>
      <c r="BC304" s="51">
        <f t="shared" si="2511"/>
        <v>0</v>
      </c>
      <c r="BD304" s="51">
        <f t="shared" si="2511"/>
        <v>0</v>
      </c>
      <c r="BE304" s="51">
        <f t="shared" si="2511"/>
        <v>0</v>
      </c>
      <c r="BF304" s="51">
        <f t="shared" si="2511"/>
        <v>0</v>
      </c>
      <c r="BG304" s="51">
        <f t="shared" si="2511"/>
        <v>0</v>
      </c>
      <c r="BH304" s="51">
        <f t="shared" si="2511"/>
        <v>0</v>
      </c>
      <c r="BI304" s="51">
        <f t="shared" si="2511"/>
        <v>480</v>
      </c>
      <c r="BJ304" s="51">
        <f t="shared" si="2511"/>
        <v>17622252.894417502</v>
      </c>
      <c r="BK304" s="51">
        <f t="shared" si="2511"/>
        <v>1187</v>
      </c>
      <c r="BL304" s="51">
        <f t="shared" si="2511"/>
        <v>42525216.627786666</v>
      </c>
      <c r="BM304" s="51">
        <f t="shared" si="2511"/>
        <v>10</v>
      </c>
      <c r="BN304" s="51">
        <f t="shared" si="2511"/>
        <v>445790.27675000002</v>
      </c>
      <c r="BO304" s="51">
        <f t="shared" si="2511"/>
        <v>0</v>
      </c>
      <c r="BP304" s="51">
        <f t="shared" si="2511"/>
        <v>0</v>
      </c>
      <c r="BQ304" s="51">
        <f t="shared" si="2511"/>
        <v>0</v>
      </c>
      <c r="BR304" s="51">
        <f t="shared" si="2511"/>
        <v>0</v>
      </c>
      <c r="BS304" s="51">
        <f t="shared" si="2511"/>
        <v>0</v>
      </c>
      <c r="BT304" s="51">
        <f t="shared" si="2511"/>
        <v>0</v>
      </c>
      <c r="BU304" s="51">
        <f t="shared" si="2511"/>
        <v>0</v>
      </c>
      <c r="BV304" s="51">
        <f t="shared" si="2511"/>
        <v>0</v>
      </c>
      <c r="BW304" s="51">
        <f t="shared" si="2511"/>
        <v>0</v>
      </c>
      <c r="BX304" s="51">
        <f t="shared" si="2511"/>
        <v>0</v>
      </c>
      <c r="BY304" s="51">
        <f t="shared" si="2511"/>
        <v>0</v>
      </c>
      <c r="BZ304" s="51">
        <f t="shared" ref="BZ304:DQ304" si="2512">SUM(BZ305:BZ322)</f>
        <v>0</v>
      </c>
      <c r="CA304" s="51">
        <f t="shared" si="2512"/>
        <v>24</v>
      </c>
      <c r="CB304" s="51">
        <f t="shared" si="2512"/>
        <v>813243.95039999997</v>
      </c>
      <c r="CC304" s="51">
        <f t="shared" si="2512"/>
        <v>55</v>
      </c>
      <c r="CD304" s="51">
        <f t="shared" si="2512"/>
        <v>1637375.6746666669</v>
      </c>
      <c r="CE304" s="51">
        <f t="shared" si="2512"/>
        <v>0</v>
      </c>
      <c r="CF304" s="51">
        <f t="shared" si="2512"/>
        <v>0</v>
      </c>
      <c r="CG304" s="51">
        <f t="shared" si="2512"/>
        <v>62</v>
      </c>
      <c r="CH304" s="51">
        <f t="shared" si="2512"/>
        <v>1434784.3777749997</v>
      </c>
      <c r="CI304" s="51">
        <f t="shared" si="2512"/>
        <v>30</v>
      </c>
      <c r="CJ304" s="51">
        <f t="shared" si="2512"/>
        <v>757416.33552083327</v>
      </c>
      <c r="CK304" s="51">
        <f t="shared" si="2512"/>
        <v>279</v>
      </c>
      <c r="CL304" s="51">
        <f t="shared" si="2512"/>
        <v>11201417.579093</v>
      </c>
      <c r="CM304" s="51">
        <f t="shared" si="2512"/>
        <v>117</v>
      </c>
      <c r="CN304" s="51">
        <f t="shared" si="2512"/>
        <v>5258881.4922490008</v>
      </c>
      <c r="CO304" s="59">
        <f t="shared" si="2512"/>
        <v>39</v>
      </c>
      <c r="CP304" s="51">
        <f t="shared" si="2512"/>
        <v>1129804.7699166664</v>
      </c>
      <c r="CQ304" s="51">
        <f t="shared" si="2512"/>
        <v>48</v>
      </c>
      <c r="CR304" s="51">
        <f t="shared" si="2512"/>
        <v>1837385.3873199997</v>
      </c>
      <c r="CS304" s="51">
        <f t="shared" si="2512"/>
        <v>2</v>
      </c>
      <c r="CT304" s="51">
        <f t="shared" si="2512"/>
        <v>45995.109999999993</v>
      </c>
      <c r="CU304" s="51">
        <f t="shared" si="2512"/>
        <v>68</v>
      </c>
      <c r="CV304" s="51">
        <f t="shared" si="2512"/>
        <v>2909805.3484150004</v>
      </c>
      <c r="CW304" s="51">
        <f t="shared" si="2512"/>
        <v>47</v>
      </c>
      <c r="CX304" s="51">
        <f t="shared" si="2512"/>
        <v>1416052.5023399999</v>
      </c>
      <c r="CY304" s="51">
        <f t="shared" si="2512"/>
        <v>148</v>
      </c>
      <c r="CZ304" s="51">
        <f t="shared" si="2512"/>
        <v>5823813.3646489996</v>
      </c>
      <c r="DA304" s="51">
        <f t="shared" si="2512"/>
        <v>143</v>
      </c>
      <c r="DB304" s="51">
        <f t="shared" si="2512"/>
        <v>3656353.9664166663</v>
      </c>
      <c r="DC304" s="51">
        <f t="shared" si="2512"/>
        <v>60</v>
      </c>
      <c r="DD304" s="51">
        <f t="shared" si="2512"/>
        <v>2023189.2893566662</v>
      </c>
      <c r="DE304" s="51">
        <f t="shared" si="2512"/>
        <v>0</v>
      </c>
      <c r="DF304" s="51">
        <f t="shared" si="2512"/>
        <v>0</v>
      </c>
      <c r="DG304" s="51">
        <f t="shared" si="2512"/>
        <v>77</v>
      </c>
      <c r="DH304" s="51">
        <f t="shared" si="2512"/>
        <v>2621849.5055199992</v>
      </c>
      <c r="DI304" s="51">
        <f t="shared" si="2512"/>
        <v>4</v>
      </c>
      <c r="DJ304" s="51">
        <f t="shared" si="2512"/>
        <v>143850.98166666666</v>
      </c>
      <c r="DK304" s="51">
        <f t="shared" si="2512"/>
        <v>8</v>
      </c>
      <c r="DL304" s="51">
        <f t="shared" si="2512"/>
        <v>589392.26583999989</v>
      </c>
      <c r="DM304" s="51">
        <f t="shared" si="2512"/>
        <v>0</v>
      </c>
      <c r="DN304" s="51">
        <f t="shared" si="2512"/>
        <v>0</v>
      </c>
      <c r="DO304" s="51">
        <f t="shared" si="2512"/>
        <v>6172</v>
      </c>
      <c r="DP304" s="51">
        <f t="shared" si="2512"/>
        <v>231595309.3375338</v>
      </c>
      <c r="DQ304" s="51">
        <f t="shared" si="2512"/>
        <v>6172</v>
      </c>
      <c r="DR304" s="70">
        <f t="shared" si="2248"/>
        <v>1</v>
      </c>
    </row>
    <row r="305" spans="1:122" ht="30" customHeight="1" x14ac:dyDescent="0.25">
      <c r="A305" s="43"/>
      <c r="B305" s="44">
        <v>261</v>
      </c>
      <c r="C305" s="31" t="s">
        <v>430</v>
      </c>
      <c r="D305" s="32">
        <f t="shared" si="2250"/>
        <v>19063</v>
      </c>
      <c r="E305" s="33">
        <v>18530</v>
      </c>
      <c r="F305" s="45">
        <v>1.1499999999999999</v>
      </c>
      <c r="G305" s="35">
        <v>1</v>
      </c>
      <c r="H305" s="35">
        <v>1</v>
      </c>
      <c r="I305" s="32">
        <v>1.4</v>
      </c>
      <c r="J305" s="32">
        <v>1.68</v>
      </c>
      <c r="K305" s="32">
        <v>2.23</v>
      </c>
      <c r="L305" s="32">
        <v>2.57</v>
      </c>
      <c r="M305" s="36">
        <v>30</v>
      </c>
      <c r="N305" s="36">
        <f t="shared" si="2340"/>
        <v>961770.3287500001</v>
      </c>
      <c r="O305" s="36">
        <v>96</v>
      </c>
      <c r="P305" s="36">
        <f t="shared" si="2340"/>
        <v>3077665.0519999997</v>
      </c>
      <c r="Q305" s="36">
        <v>0</v>
      </c>
      <c r="R305" s="36">
        <f t="shared" ref="R305:R314" si="2513">(Q305/12*5*$D305*$F305*$G305*$I305*R$11)+(Q305/12*7*$E305*$F305*$H305*$I305*R$12)</f>
        <v>0</v>
      </c>
      <c r="S305" s="36"/>
      <c r="T305" s="36">
        <f t="shared" ref="T305:T314" si="2514">(S305/12*5*$D305*$F305*$G305*$I305*T$11)+(S305/12*7*$E305*$F305*$H305*$I305*T$12)</f>
        <v>0</v>
      </c>
      <c r="U305" s="36"/>
      <c r="V305" s="36">
        <f t="shared" ref="V305:V314" si="2515">(U305/12*5*$D305*$F305*$G305*$I305*V$11)+(U305/12*7*$E305*$F305*$H305*$I305*V$12)</f>
        <v>0</v>
      </c>
      <c r="W305" s="36">
        <v>25</v>
      </c>
      <c r="X305" s="36">
        <f t="shared" ref="X305:X314" si="2516">(W305/12*5*$D305*$F305*$G305*$I305*X$11)+(W305/12*7*$E305*$F305*$H305*$I305*X$12)</f>
        <v>801475.2739583333</v>
      </c>
      <c r="Y305" s="36">
        <v>0</v>
      </c>
      <c r="Z305" s="36">
        <f t="shared" ref="Z305:Z314" si="2517">(Y305/12*5*$D305*$F305*$G305*$I305*Z$11)+(Y305/12*7*$E305*$F305*$H305*$I305*Z$12)</f>
        <v>0</v>
      </c>
      <c r="AA305" s="36">
        <v>0</v>
      </c>
      <c r="AB305" s="36">
        <f t="shared" ref="AB305:AB314" si="2518">(AA305/12*5*$D305*$F305*$G305*$I305*AB$11)+(AA305/12*7*$E305*$F305*$H305*$I305*AB$12)</f>
        <v>0</v>
      </c>
      <c r="AC305" s="36">
        <v>0</v>
      </c>
      <c r="AD305" s="36">
        <f t="shared" ref="AD305:AD314" si="2519">(AC305/12*5*$D305*$F305*$G305*$I305*AD$11)+(AC305/12*7*$E305*$F305*$H305*$I305*AD$12)</f>
        <v>0</v>
      </c>
      <c r="AE305" s="36">
        <v>6</v>
      </c>
      <c r="AF305" s="36">
        <f t="shared" ref="AF305:AF314" si="2520">(AE305/12*5*$D305*$F305*$G305*$I305*AF$11)+(AE305/12*7*$E305*$F305*$H305*$I305*AF$12)</f>
        <v>192354.06574999998</v>
      </c>
      <c r="AG305" s="36"/>
      <c r="AH305" s="36">
        <f t="shared" ref="AH305:AH314" si="2521">(AG305/12*5*$D305*$F305*$G305*$I305*AH$11)+(AG305/12*7*$E305*$F305*$H305*$I305*AH$12)</f>
        <v>0</v>
      </c>
      <c r="AI305" s="36"/>
      <c r="AJ305" s="36">
        <f t="shared" ref="AJ305:AJ314" si="2522">(AI305/12*5*$D305*$F305*$G305*$I305*AJ$11)+(AI305/12*7*$E305*$F305*$H305*$I305*AJ$12)</f>
        <v>0</v>
      </c>
      <c r="AK305" s="39">
        <v>0</v>
      </c>
      <c r="AL305" s="36">
        <f t="shared" ref="AL305:AL314" si="2523">(AK305/12*5*$D305*$F305*$G305*$I305*AL$11)+(AK305/12*7*$E305*$F305*$H305*$I305*AL$12)</f>
        <v>0</v>
      </c>
      <c r="AM305" s="40">
        <v>28</v>
      </c>
      <c r="AN305" s="36">
        <f t="shared" si="2474"/>
        <v>1037660.0953599999</v>
      </c>
      <c r="AO305" s="36">
        <v>0</v>
      </c>
      <c r="AP305" s="36">
        <f t="shared" si="2475"/>
        <v>0</v>
      </c>
      <c r="AQ305" s="36">
        <v>17</v>
      </c>
      <c r="AR305" s="36">
        <f t="shared" si="2476"/>
        <v>630007.91503999999</v>
      </c>
      <c r="AS305" s="36">
        <v>2</v>
      </c>
      <c r="AT305" s="36">
        <f t="shared" si="2477"/>
        <v>76481.254849999998</v>
      </c>
      <c r="AU305" s="36"/>
      <c r="AV305" s="36">
        <f t="shared" ref="AV305:AV314" si="2524">(AU305/12*5*$D305*$F305*$G305*$I305*AV$11)+(AU305/12*7*$E305*$F305*$H305*$I305*AV$12)</f>
        <v>0</v>
      </c>
      <c r="AW305" s="36"/>
      <c r="AX305" s="36">
        <f t="shared" ref="AX305:AX314" si="2525">(AW305/12*5*$D305*$F305*$G305*$I305*AX$11)+(AW305/12*7*$E305*$F305*$H305*$I305*AX$12)</f>
        <v>0</v>
      </c>
      <c r="AY305" s="36"/>
      <c r="AZ305" s="36">
        <f t="shared" si="2480"/>
        <v>0</v>
      </c>
      <c r="BA305" s="36">
        <v>0</v>
      </c>
      <c r="BB305" s="36">
        <f t="shared" ref="BB305:BB314" si="2526">(BA305/12*5*$D305*$F305*$G305*$I305*BB$11)+(BA305/12*7*$E305*$F305*$H305*$I305*BB$12)</f>
        <v>0</v>
      </c>
      <c r="BC305" s="36">
        <v>0</v>
      </c>
      <c r="BD305" s="36">
        <f t="shared" ref="BD305:BD314" si="2527">(BC305/12*5*$D305*$F305*$G305*$I305*BD$11)+(BC305/12*7*$E305*$F305*$H305*$I305*BD$12)</f>
        <v>0</v>
      </c>
      <c r="BE305" s="36">
        <v>0</v>
      </c>
      <c r="BF305" s="36">
        <f t="shared" ref="BF305:BF314" si="2528">(BE305/12*5*$D305*$F305*$G305*$I305*BF$11)+(BE305/12*7*$E305*$F305*$H305*$I305*BF$12)</f>
        <v>0</v>
      </c>
      <c r="BG305" s="36">
        <v>0</v>
      </c>
      <c r="BH305" s="36">
        <f t="shared" si="2484"/>
        <v>0</v>
      </c>
      <c r="BI305" s="36">
        <v>24</v>
      </c>
      <c r="BJ305" s="36">
        <f t="shared" ref="BJ305:BJ314" si="2529">(BI305/12*5*$D305*$F305*$G305*$I305*BJ$11)+(BI305/12*7*$E305*$F305*$H305*$I305*BJ$12)</f>
        <v>774633.80609999993</v>
      </c>
      <c r="BK305" s="36">
        <v>80</v>
      </c>
      <c r="BL305" s="36">
        <f t="shared" ref="BL305:BL314" si="2530">(BK305/12*5*$D305*$F305*$G305*$I305*BL$11)+(BK305/12*7*$E305*$F305*$H305*$I305*BL$12)</f>
        <v>2470619.2746666665</v>
      </c>
      <c r="BM305" s="46">
        <v>0</v>
      </c>
      <c r="BN305" s="36">
        <f t="shared" si="2487"/>
        <v>0</v>
      </c>
      <c r="BO305" s="36">
        <v>0</v>
      </c>
      <c r="BP305" s="36">
        <f t="shared" si="2488"/>
        <v>0</v>
      </c>
      <c r="BQ305" s="36">
        <v>0</v>
      </c>
      <c r="BR305" s="36">
        <f t="shared" ref="BR305:BR314" si="2531">(BQ305/12*5*$D305*$F305*$G305*$I305*BR$11)+(BQ305/12*7*$E305*$F305*$H305*$I305*BR$12)</f>
        <v>0</v>
      </c>
      <c r="BS305" s="36">
        <v>0</v>
      </c>
      <c r="BT305" s="36">
        <f t="shared" ref="BT305:BT314" si="2532">(BS305/12*5*$D305*$F305*$G305*$I305*BT$11)+(BS305/12*7*$E305*$F305*$H305*$I305*BT$12)</f>
        <v>0</v>
      </c>
      <c r="BU305" s="36">
        <v>0</v>
      </c>
      <c r="BV305" s="36">
        <f t="shared" si="2491"/>
        <v>0</v>
      </c>
      <c r="BW305" s="36"/>
      <c r="BX305" s="36">
        <f t="shared" si="2492"/>
        <v>0</v>
      </c>
      <c r="BY305" s="36">
        <v>0</v>
      </c>
      <c r="BZ305" s="36">
        <f t="shared" ref="BZ305:BZ314" si="2533">(BY305/12*5*$D305*$F305*$G305*$I305*BZ$11)+(BY305/12*7*$E305*$F305*$H305*$I305*BZ$12)</f>
        <v>0</v>
      </c>
      <c r="CA305" s="36"/>
      <c r="CB305" s="36">
        <f t="shared" si="2494"/>
        <v>0</v>
      </c>
      <c r="CC305" s="36"/>
      <c r="CD305" s="36">
        <f t="shared" ref="CD305:CD314" si="2534">(CC305/12*5*$D305*$F305*$G305*$I305*CD$11)+(CC305/12*7*$E305*$F305*$H305*$I305*CD$12)</f>
        <v>0</v>
      </c>
      <c r="CE305" s="36"/>
      <c r="CF305" s="36">
        <f t="shared" ref="CF305:CF314" si="2535">(CE305/12*5*$D305*$F305*$G305*$I305*CF$11)+(CE305/12*7*$E305*$F305*$H305*$I305*CF$12)</f>
        <v>0</v>
      </c>
      <c r="CG305" s="36"/>
      <c r="CH305" s="36">
        <f t="shared" ref="CH305:CH314" si="2536">(CG305/12*5*$D305*$F305*$G305*$I305*CH$11)+(CG305/12*7*$E305*$F305*$H305*$I305*CH$12)</f>
        <v>0</v>
      </c>
      <c r="CI305" s="36"/>
      <c r="CJ305" s="36">
        <f t="shared" ref="CJ305:CJ314" si="2537">(CI305/12*5*$D305*$F305*$G305*$I305*CJ$11)+(CI305/12*7*$E305*$F305*$H305*$I305*CJ$12)</f>
        <v>0</v>
      </c>
      <c r="CK305" s="36">
        <v>45</v>
      </c>
      <c r="CL305" s="36">
        <f t="shared" si="2499"/>
        <v>1653166.3097249998</v>
      </c>
      <c r="CM305" s="36">
        <v>44</v>
      </c>
      <c r="CN305" s="36">
        <f t="shared" si="2499"/>
        <v>1858200.3917399994</v>
      </c>
      <c r="CO305" s="41">
        <v>6</v>
      </c>
      <c r="CP305" s="36">
        <f t="shared" ref="CP305:CP314" si="2538">(CO305/12*5*$D305*$F305*$G305*$I305*CP$11)+(CO305/12*7*$E305*$F305*$H305*$I305*CP$12)</f>
        <v>204693.99124999996</v>
      </c>
      <c r="CQ305" s="36">
        <v>1</v>
      </c>
      <c r="CR305" s="36">
        <f t="shared" ref="CR305:CR314" si="2539">(CQ305/12*5*$D305*$F305*$G305*$J305*CR$11)+(CQ305/12*7*$E305*$F305*$H305*$J305*CR$12)</f>
        <v>41277.999489999987</v>
      </c>
      <c r="CS305" s="36"/>
      <c r="CT305" s="36">
        <f t="shared" ref="CT305:CT314" si="2540">(CS305/12*5*$D305*$F305*$G305*$J305*CT$11)+(CS305/12*7*$E305*$F305*$H305*$J305*CT$12)</f>
        <v>0</v>
      </c>
      <c r="CU305" s="36">
        <v>15</v>
      </c>
      <c r="CV305" s="36">
        <f t="shared" ref="CV305:CV314" si="2541">(CU305/12*5*$D305*$F305*$G305*$J305*CV$11)+(CU305/12*7*$E305*$F305*$H305*$J305*CV$12)</f>
        <v>620320.9209749999</v>
      </c>
      <c r="CW305" s="36">
        <v>1</v>
      </c>
      <c r="CX305" s="36">
        <f t="shared" ref="CX305:CX314" si="2542">(CW305/12*5*$D305*$F305*$G305*$J305*CX$11)+(CW305/12*7*$E305*$F305*$H305*$J305*CX$12)</f>
        <v>41277.999489999987</v>
      </c>
      <c r="CY305" s="36">
        <v>13</v>
      </c>
      <c r="CZ305" s="36">
        <f t="shared" ref="CZ305:CZ314" si="2543">(CY305/12*5*$D305*$F305*$G305*$J305*CZ$11)+(CY305/12*7*$E305*$F305*$H305*$J305*CZ$12)</f>
        <v>537611.46484499983</v>
      </c>
      <c r="DA305" s="36">
        <v>12</v>
      </c>
      <c r="DB305" s="36">
        <f t="shared" ref="DB305:DB314" si="2544">(DA305/12*5*$D305*$F305*$G305*$I305*DB$11)+(DA305/12*7*$E305*$F305*$H305*$I305*DB$12)</f>
        <v>409387.98249999993</v>
      </c>
      <c r="DC305" s="36">
        <v>3</v>
      </c>
      <c r="DD305" s="36">
        <f t="shared" ref="DD305:DD314" si="2545">(DC305/12*5*$D305*$F305*$G305*$I305*DD$11)+(DC305/12*7*$E305*$F305*$H305*$I305*DD$12)</f>
        <v>105387.74627499998</v>
      </c>
      <c r="DE305" s="36"/>
      <c r="DF305" s="36">
        <f t="shared" ref="DF305:DF314" si="2546">(DE305/12*5*$D305*$F305*$G305*$J305*DF$11)+(DE305/12*7*$E305*$F305*$H305*$J305*DF$12)</f>
        <v>0</v>
      </c>
      <c r="DG305" s="36">
        <v>6</v>
      </c>
      <c r="DH305" s="36">
        <f t="shared" ref="DH305:DH314" si="2547">(DG305/12*5*$D305*$F305*$G305*$J305*DH$11)+(DG305/12*7*$E305*$F305*$H305*$J305*DH$12)</f>
        <v>266373.43739999994</v>
      </c>
      <c r="DI305" s="36"/>
      <c r="DJ305" s="36">
        <f t="shared" si="2439"/>
        <v>0</v>
      </c>
      <c r="DK305" s="36">
        <v>4</v>
      </c>
      <c r="DL305" s="36">
        <f t="shared" ref="DL305:DL314" si="2548">(DK305/12*5*$D305*$F305*$G305*$L305*DL$11)+(DK305/12*7*$E305*$F305*$G305*$L305*DL$12)</f>
        <v>262713.60686666658</v>
      </c>
      <c r="DM305" s="36"/>
      <c r="DN305" s="36">
        <f t="shared" si="2249"/>
        <v>0</v>
      </c>
      <c r="DO305" s="36">
        <f t="shared" ref="DO305:DP322" si="2549">SUM(M305,O305,Q305,S305,U305,W305,Y305,AA305,AC305,AE305,AG305,AI305,AK305,AM305,AO305,AQ305,AS305,AU305,AW305,AY305,BA305,BC305,BE305,BG305,BI305,BK305,BM305,BO305,BQ305,BS305,BU305,BW305,BY305,CA305,CC305,CE305,CG305,CI305,CK305,CM305,CO305,CQ305,CS305,CU305,CW305,CY305,DA305,DC305,DE305,DG305,DI305,DK305,DM305)</f>
        <v>458</v>
      </c>
      <c r="DP305" s="36">
        <f t="shared" si="2549"/>
        <v>16023078.917031668</v>
      </c>
      <c r="DQ305" s="47">
        <f t="shared" si="2391"/>
        <v>458</v>
      </c>
      <c r="DR305" s="80">
        <f t="shared" si="2248"/>
        <v>1</v>
      </c>
    </row>
    <row r="306" spans="1:122" ht="30" customHeight="1" x14ac:dyDescent="0.25">
      <c r="A306" s="43"/>
      <c r="B306" s="44">
        <v>262</v>
      </c>
      <c r="C306" s="31" t="s">
        <v>431</v>
      </c>
      <c r="D306" s="32">
        <f t="shared" si="2250"/>
        <v>19063</v>
      </c>
      <c r="E306" s="33">
        <v>18530</v>
      </c>
      <c r="F306" s="45">
        <v>1.43</v>
      </c>
      <c r="G306" s="35">
        <v>1</v>
      </c>
      <c r="H306" s="35">
        <v>1</v>
      </c>
      <c r="I306" s="32">
        <v>1.4</v>
      </c>
      <c r="J306" s="32">
        <v>1.68</v>
      </c>
      <c r="K306" s="32">
        <v>2.23</v>
      </c>
      <c r="L306" s="32">
        <v>2.57</v>
      </c>
      <c r="M306" s="36">
        <v>234</v>
      </c>
      <c r="N306" s="36">
        <f t="shared" si="2340"/>
        <v>9328335.8668499999</v>
      </c>
      <c r="O306" s="36">
        <v>118</v>
      </c>
      <c r="P306" s="36">
        <f t="shared" si="2340"/>
        <v>4704032.6166166672</v>
      </c>
      <c r="Q306" s="36">
        <v>0</v>
      </c>
      <c r="R306" s="36">
        <f t="shared" si="2513"/>
        <v>0</v>
      </c>
      <c r="S306" s="36"/>
      <c r="T306" s="36">
        <f t="shared" si="2514"/>
        <v>0</v>
      </c>
      <c r="U306" s="36"/>
      <c r="V306" s="36">
        <f t="shared" si="2515"/>
        <v>0</v>
      </c>
      <c r="W306" s="36">
        <v>30</v>
      </c>
      <c r="X306" s="36">
        <f t="shared" si="2516"/>
        <v>1195940.49575</v>
      </c>
      <c r="Y306" s="36">
        <v>0</v>
      </c>
      <c r="Z306" s="36">
        <f t="shared" si="2517"/>
        <v>0</v>
      </c>
      <c r="AA306" s="36">
        <v>0</v>
      </c>
      <c r="AB306" s="36">
        <f t="shared" si="2518"/>
        <v>0</v>
      </c>
      <c r="AC306" s="36">
        <v>0</v>
      </c>
      <c r="AD306" s="36">
        <f t="shared" si="2519"/>
        <v>0</v>
      </c>
      <c r="AE306" s="36">
        <v>1</v>
      </c>
      <c r="AF306" s="36">
        <f t="shared" si="2520"/>
        <v>39864.683191666663</v>
      </c>
      <c r="AG306" s="36">
        <v>3</v>
      </c>
      <c r="AH306" s="36">
        <f t="shared" si="2521"/>
        <v>101839.56282499999</v>
      </c>
      <c r="AI306" s="36"/>
      <c r="AJ306" s="36">
        <f t="shared" si="2522"/>
        <v>0</v>
      </c>
      <c r="AK306" s="39">
        <v>0</v>
      </c>
      <c r="AL306" s="36">
        <f t="shared" si="2523"/>
        <v>0</v>
      </c>
      <c r="AM306" s="40">
        <v>28</v>
      </c>
      <c r="AN306" s="36">
        <f t="shared" si="2474"/>
        <v>1290307.7707520002</v>
      </c>
      <c r="AO306" s="36">
        <v>0</v>
      </c>
      <c r="AP306" s="36">
        <f t="shared" si="2475"/>
        <v>0</v>
      </c>
      <c r="AQ306" s="36">
        <v>129</v>
      </c>
      <c r="AR306" s="36">
        <f t="shared" si="2476"/>
        <v>5944632.2295359988</v>
      </c>
      <c r="AS306" s="36">
        <v>8</v>
      </c>
      <c r="AT306" s="36">
        <f t="shared" si="2477"/>
        <v>380411.11107999994</v>
      </c>
      <c r="AU306" s="36"/>
      <c r="AV306" s="36">
        <f t="shared" si="2524"/>
        <v>0</v>
      </c>
      <c r="AW306" s="36"/>
      <c r="AX306" s="36">
        <f t="shared" si="2525"/>
        <v>0</v>
      </c>
      <c r="AY306" s="36">
        <v>6</v>
      </c>
      <c r="AZ306" s="36">
        <f t="shared" si="2480"/>
        <v>268948.52984999993</v>
      </c>
      <c r="BA306" s="36">
        <v>0</v>
      </c>
      <c r="BB306" s="36">
        <f t="shared" si="2526"/>
        <v>0</v>
      </c>
      <c r="BC306" s="36">
        <v>0</v>
      </c>
      <c r="BD306" s="36">
        <f t="shared" si="2527"/>
        <v>0</v>
      </c>
      <c r="BE306" s="36">
        <v>0</v>
      </c>
      <c r="BF306" s="36">
        <f t="shared" si="2528"/>
        <v>0</v>
      </c>
      <c r="BG306" s="36">
        <v>0</v>
      </c>
      <c r="BH306" s="36">
        <f t="shared" si="2484"/>
        <v>0</v>
      </c>
      <c r="BI306" s="36">
        <v>84</v>
      </c>
      <c r="BJ306" s="36">
        <f t="shared" si="2529"/>
        <v>3371341.0430699992</v>
      </c>
      <c r="BK306" s="36">
        <v>265</v>
      </c>
      <c r="BL306" s="36">
        <f t="shared" si="2530"/>
        <v>10176534.501466665</v>
      </c>
      <c r="BM306" s="46">
        <v>0</v>
      </c>
      <c r="BN306" s="36">
        <f t="shared" si="2487"/>
        <v>0</v>
      </c>
      <c r="BO306" s="36">
        <v>0</v>
      </c>
      <c r="BP306" s="36">
        <f t="shared" si="2488"/>
        <v>0</v>
      </c>
      <c r="BQ306" s="36">
        <v>0</v>
      </c>
      <c r="BR306" s="36">
        <f t="shared" si="2531"/>
        <v>0</v>
      </c>
      <c r="BS306" s="36">
        <v>0</v>
      </c>
      <c r="BT306" s="36">
        <f t="shared" si="2532"/>
        <v>0</v>
      </c>
      <c r="BU306" s="36">
        <v>0</v>
      </c>
      <c r="BV306" s="36">
        <f t="shared" si="2491"/>
        <v>0</v>
      </c>
      <c r="BW306" s="36"/>
      <c r="BX306" s="36">
        <f t="shared" si="2492"/>
        <v>0</v>
      </c>
      <c r="BY306" s="36">
        <v>0</v>
      </c>
      <c r="BZ306" s="36">
        <f t="shared" si="2533"/>
        <v>0</v>
      </c>
      <c r="CA306" s="36">
        <v>6</v>
      </c>
      <c r="CB306" s="36">
        <f t="shared" si="2494"/>
        <v>245973.02729999996</v>
      </c>
      <c r="CC306" s="36">
        <v>25</v>
      </c>
      <c r="CD306" s="36">
        <f t="shared" si="2534"/>
        <v>960050.42466666689</v>
      </c>
      <c r="CE306" s="36"/>
      <c r="CF306" s="36">
        <f t="shared" si="2535"/>
        <v>0</v>
      </c>
      <c r="CG306" s="36"/>
      <c r="CH306" s="36">
        <f t="shared" si="2536"/>
        <v>0</v>
      </c>
      <c r="CI306" s="36"/>
      <c r="CJ306" s="36">
        <f t="shared" si="2537"/>
        <v>0</v>
      </c>
      <c r="CK306" s="36">
        <v>40</v>
      </c>
      <c r="CL306" s="36">
        <f t="shared" si="2499"/>
        <v>1827267.8824399998</v>
      </c>
      <c r="CM306" s="36">
        <v>3</v>
      </c>
      <c r="CN306" s="36">
        <f t="shared" si="2499"/>
        <v>157543.07669099997</v>
      </c>
      <c r="CO306" s="41"/>
      <c r="CP306" s="36">
        <f t="shared" si="2538"/>
        <v>0</v>
      </c>
      <c r="CQ306" s="36">
        <v>1</v>
      </c>
      <c r="CR306" s="36">
        <f t="shared" si="2539"/>
        <v>51328.29501799999</v>
      </c>
      <c r="CS306" s="36"/>
      <c r="CT306" s="36">
        <f t="shared" si="2540"/>
        <v>0</v>
      </c>
      <c r="CU306" s="36"/>
      <c r="CV306" s="36">
        <f t="shared" si="2541"/>
        <v>0</v>
      </c>
      <c r="CW306" s="36"/>
      <c r="CX306" s="36">
        <f t="shared" si="2542"/>
        <v>0</v>
      </c>
      <c r="CY306" s="36">
        <v>23</v>
      </c>
      <c r="CZ306" s="36">
        <f t="shared" si="2543"/>
        <v>1182745.222659</v>
      </c>
      <c r="DA306" s="36"/>
      <c r="DB306" s="36">
        <f t="shared" si="2544"/>
        <v>0</v>
      </c>
      <c r="DC306" s="36"/>
      <c r="DD306" s="36">
        <f t="shared" si="2545"/>
        <v>0</v>
      </c>
      <c r="DE306" s="36"/>
      <c r="DF306" s="36">
        <f t="shared" si="2546"/>
        <v>0</v>
      </c>
      <c r="DG306" s="36">
        <v>6</v>
      </c>
      <c r="DH306" s="36">
        <f t="shared" si="2547"/>
        <v>331229.57867999992</v>
      </c>
      <c r="DI306" s="36"/>
      <c r="DJ306" s="36">
        <f t="shared" si="2439"/>
        <v>0</v>
      </c>
      <c r="DK306" s="36">
        <v>4</v>
      </c>
      <c r="DL306" s="36">
        <f t="shared" si="2548"/>
        <v>326678.65897333331</v>
      </c>
      <c r="DM306" s="36"/>
      <c r="DN306" s="36">
        <f t="shared" si="2249"/>
        <v>0</v>
      </c>
      <c r="DO306" s="36">
        <f t="shared" si="2549"/>
        <v>1014</v>
      </c>
      <c r="DP306" s="36">
        <f t="shared" si="2549"/>
        <v>41885004.577416003</v>
      </c>
      <c r="DQ306" s="47">
        <f t="shared" si="2391"/>
        <v>1014</v>
      </c>
      <c r="DR306" s="80">
        <f t="shared" si="2248"/>
        <v>1</v>
      </c>
    </row>
    <row r="307" spans="1:122" ht="30" customHeight="1" x14ac:dyDescent="0.25">
      <c r="A307" s="43"/>
      <c r="B307" s="44">
        <v>263</v>
      </c>
      <c r="C307" s="31" t="s">
        <v>432</v>
      </c>
      <c r="D307" s="32">
        <f t="shared" si="2250"/>
        <v>19063</v>
      </c>
      <c r="E307" s="33">
        <v>18530</v>
      </c>
      <c r="F307" s="45">
        <v>3</v>
      </c>
      <c r="G307" s="35">
        <v>1</v>
      </c>
      <c r="H307" s="35">
        <v>1</v>
      </c>
      <c r="I307" s="32">
        <v>1.4</v>
      </c>
      <c r="J307" s="32">
        <v>1.68</v>
      </c>
      <c r="K307" s="32">
        <v>2.23</v>
      </c>
      <c r="L307" s="32">
        <v>2.57</v>
      </c>
      <c r="M307" s="36">
        <v>75</v>
      </c>
      <c r="N307" s="36">
        <f t="shared" si="2340"/>
        <v>6272415.1875</v>
      </c>
      <c r="O307" s="36">
        <v>10</v>
      </c>
      <c r="P307" s="36">
        <f t="shared" si="2340"/>
        <v>836322.02500000014</v>
      </c>
      <c r="Q307" s="36"/>
      <c r="R307" s="36">
        <f t="shared" si="2513"/>
        <v>0</v>
      </c>
      <c r="S307" s="36"/>
      <c r="T307" s="36">
        <f t="shared" si="2514"/>
        <v>0</v>
      </c>
      <c r="U307" s="36"/>
      <c r="V307" s="36">
        <f t="shared" si="2515"/>
        <v>0</v>
      </c>
      <c r="W307" s="36">
        <v>25</v>
      </c>
      <c r="X307" s="36">
        <f t="shared" si="2516"/>
        <v>2090805.0625</v>
      </c>
      <c r="Y307" s="36"/>
      <c r="Z307" s="36">
        <f t="shared" si="2517"/>
        <v>0</v>
      </c>
      <c r="AA307" s="36"/>
      <c r="AB307" s="36">
        <f t="shared" si="2518"/>
        <v>0</v>
      </c>
      <c r="AC307" s="36">
        <v>0</v>
      </c>
      <c r="AD307" s="36">
        <f t="shared" si="2519"/>
        <v>0</v>
      </c>
      <c r="AE307" s="36">
        <v>0</v>
      </c>
      <c r="AF307" s="36">
        <f t="shared" si="2520"/>
        <v>0</v>
      </c>
      <c r="AG307" s="36"/>
      <c r="AH307" s="36">
        <f t="shared" si="2521"/>
        <v>0</v>
      </c>
      <c r="AI307" s="36"/>
      <c r="AJ307" s="36">
        <f t="shared" si="2522"/>
        <v>0</v>
      </c>
      <c r="AK307" s="39">
        <v>0</v>
      </c>
      <c r="AL307" s="36">
        <f t="shared" si="2523"/>
        <v>0</v>
      </c>
      <c r="AM307" s="40">
        <v>1</v>
      </c>
      <c r="AN307" s="36">
        <f t="shared" si="2474"/>
        <v>96676.406399999993</v>
      </c>
      <c r="AO307" s="36"/>
      <c r="AP307" s="36">
        <f t="shared" si="2475"/>
        <v>0</v>
      </c>
      <c r="AQ307" s="36"/>
      <c r="AR307" s="36">
        <f t="shared" si="2476"/>
        <v>0</v>
      </c>
      <c r="AS307" s="36">
        <v>2</v>
      </c>
      <c r="AT307" s="36">
        <f t="shared" si="2477"/>
        <v>199516.31699999998</v>
      </c>
      <c r="AU307" s="36"/>
      <c r="AV307" s="36">
        <f t="shared" si="2524"/>
        <v>0</v>
      </c>
      <c r="AW307" s="36"/>
      <c r="AX307" s="36">
        <f t="shared" si="2525"/>
        <v>0</v>
      </c>
      <c r="AY307" s="36"/>
      <c r="AZ307" s="36">
        <f t="shared" si="2480"/>
        <v>0</v>
      </c>
      <c r="BA307" s="36"/>
      <c r="BB307" s="36">
        <f t="shared" si="2526"/>
        <v>0</v>
      </c>
      <c r="BC307" s="36"/>
      <c r="BD307" s="36">
        <f t="shared" si="2527"/>
        <v>0</v>
      </c>
      <c r="BE307" s="36"/>
      <c r="BF307" s="36">
        <f t="shared" si="2528"/>
        <v>0</v>
      </c>
      <c r="BG307" s="36"/>
      <c r="BH307" s="36">
        <f t="shared" si="2484"/>
        <v>0</v>
      </c>
      <c r="BI307" s="36">
        <v>21</v>
      </c>
      <c r="BJ307" s="36">
        <f t="shared" si="2529"/>
        <v>1768185.8617499997</v>
      </c>
      <c r="BK307" s="36">
        <v>20</v>
      </c>
      <c r="BL307" s="36">
        <f t="shared" si="2530"/>
        <v>1611273.44</v>
      </c>
      <c r="BM307" s="46"/>
      <c r="BN307" s="36">
        <f t="shared" si="2487"/>
        <v>0</v>
      </c>
      <c r="BO307" s="36"/>
      <c r="BP307" s="36">
        <f t="shared" si="2488"/>
        <v>0</v>
      </c>
      <c r="BQ307" s="36"/>
      <c r="BR307" s="36">
        <f t="shared" si="2531"/>
        <v>0</v>
      </c>
      <c r="BS307" s="36"/>
      <c r="BT307" s="36">
        <f t="shared" si="2532"/>
        <v>0</v>
      </c>
      <c r="BU307" s="36"/>
      <c r="BV307" s="36">
        <f t="shared" si="2491"/>
        <v>0</v>
      </c>
      <c r="BW307" s="36"/>
      <c r="BX307" s="36">
        <f t="shared" si="2492"/>
        <v>0</v>
      </c>
      <c r="BY307" s="36"/>
      <c r="BZ307" s="36">
        <f t="shared" si="2533"/>
        <v>0</v>
      </c>
      <c r="CA307" s="36"/>
      <c r="CB307" s="36">
        <f t="shared" si="2494"/>
        <v>0</v>
      </c>
      <c r="CC307" s="36"/>
      <c r="CD307" s="36">
        <f t="shared" si="2534"/>
        <v>0</v>
      </c>
      <c r="CE307" s="36"/>
      <c r="CF307" s="36">
        <f t="shared" si="2535"/>
        <v>0</v>
      </c>
      <c r="CG307" s="36"/>
      <c r="CH307" s="36">
        <f t="shared" si="2536"/>
        <v>0</v>
      </c>
      <c r="CI307" s="36"/>
      <c r="CJ307" s="36">
        <f t="shared" si="2537"/>
        <v>0</v>
      </c>
      <c r="CK307" s="36">
        <v>2</v>
      </c>
      <c r="CL307" s="36">
        <f t="shared" si="2499"/>
        <v>191671.45619999999</v>
      </c>
      <c r="CM307" s="36"/>
      <c r="CN307" s="36">
        <f t="shared" si="2499"/>
        <v>0</v>
      </c>
      <c r="CO307" s="41"/>
      <c r="CP307" s="36">
        <f t="shared" si="2538"/>
        <v>0</v>
      </c>
      <c r="CQ307" s="36"/>
      <c r="CR307" s="36">
        <f t="shared" si="2539"/>
        <v>0</v>
      </c>
      <c r="CS307" s="36"/>
      <c r="CT307" s="36">
        <f t="shared" si="2540"/>
        <v>0</v>
      </c>
      <c r="CU307" s="36"/>
      <c r="CV307" s="36">
        <f t="shared" si="2541"/>
        <v>0</v>
      </c>
      <c r="CW307" s="36"/>
      <c r="CX307" s="36">
        <f t="shared" si="2542"/>
        <v>0</v>
      </c>
      <c r="CY307" s="36">
        <v>3</v>
      </c>
      <c r="CZ307" s="36">
        <f t="shared" si="2543"/>
        <v>323645.69789999997</v>
      </c>
      <c r="DA307" s="36"/>
      <c r="DB307" s="36">
        <f t="shared" si="2544"/>
        <v>0</v>
      </c>
      <c r="DC307" s="36"/>
      <c r="DD307" s="36">
        <f t="shared" si="2545"/>
        <v>0</v>
      </c>
      <c r="DE307" s="36"/>
      <c r="DF307" s="36">
        <f t="shared" si="2546"/>
        <v>0</v>
      </c>
      <c r="DG307" s="36">
        <v>3</v>
      </c>
      <c r="DH307" s="36">
        <f t="shared" si="2547"/>
        <v>347443.61399999994</v>
      </c>
      <c r="DI307" s="36"/>
      <c r="DJ307" s="36">
        <f t="shared" si="2439"/>
        <v>0</v>
      </c>
      <c r="DK307" s="36"/>
      <c r="DL307" s="36">
        <f t="shared" si="2548"/>
        <v>0</v>
      </c>
      <c r="DM307" s="36"/>
      <c r="DN307" s="36">
        <f t="shared" si="2249"/>
        <v>0</v>
      </c>
      <c r="DO307" s="36">
        <f t="shared" si="2549"/>
        <v>162</v>
      </c>
      <c r="DP307" s="36">
        <f t="shared" si="2549"/>
        <v>13737955.068249999</v>
      </c>
      <c r="DQ307" s="47">
        <f t="shared" si="2391"/>
        <v>162</v>
      </c>
      <c r="DR307" s="80">
        <f t="shared" si="2248"/>
        <v>1</v>
      </c>
    </row>
    <row r="308" spans="1:122" ht="30" customHeight="1" x14ac:dyDescent="0.25">
      <c r="A308" s="43"/>
      <c r="B308" s="44">
        <v>264</v>
      </c>
      <c r="C308" s="31" t="s">
        <v>433</v>
      </c>
      <c r="D308" s="32">
        <f t="shared" si="2250"/>
        <v>19063</v>
      </c>
      <c r="E308" s="33">
        <v>18530</v>
      </c>
      <c r="F308" s="45">
        <v>4.3</v>
      </c>
      <c r="G308" s="35">
        <v>1</v>
      </c>
      <c r="H308" s="35">
        <v>1</v>
      </c>
      <c r="I308" s="32">
        <v>1.4</v>
      </c>
      <c r="J308" s="32">
        <v>1.68</v>
      </c>
      <c r="K308" s="32">
        <v>2.23</v>
      </c>
      <c r="L308" s="32">
        <v>2.57</v>
      </c>
      <c r="M308" s="36">
        <v>1</v>
      </c>
      <c r="N308" s="36">
        <f t="shared" si="2340"/>
        <v>119872.82358333333</v>
      </c>
      <c r="O308" s="36">
        <v>1</v>
      </c>
      <c r="P308" s="36">
        <f t="shared" si="2340"/>
        <v>119872.82358333333</v>
      </c>
      <c r="Q308" s="36"/>
      <c r="R308" s="36">
        <f t="shared" si="2513"/>
        <v>0</v>
      </c>
      <c r="S308" s="36"/>
      <c r="T308" s="36">
        <f t="shared" si="2514"/>
        <v>0</v>
      </c>
      <c r="U308" s="36"/>
      <c r="V308" s="36">
        <f t="shared" si="2515"/>
        <v>0</v>
      </c>
      <c r="W308" s="36">
        <v>0</v>
      </c>
      <c r="X308" s="36">
        <f t="shared" si="2516"/>
        <v>0</v>
      </c>
      <c r="Y308" s="36"/>
      <c r="Z308" s="36">
        <f t="shared" si="2517"/>
        <v>0</v>
      </c>
      <c r="AA308" s="36"/>
      <c r="AB308" s="36">
        <f t="shared" si="2518"/>
        <v>0</v>
      </c>
      <c r="AC308" s="36">
        <v>0</v>
      </c>
      <c r="AD308" s="36">
        <f t="shared" si="2519"/>
        <v>0</v>
      </c>
      <c r="AE308" s="36">
        <v>0</v>
      </c>
      <c r="AF308" s="36">
        <f t="shared" si="2520"/>
        <v>0</v>
      </c>
      <c r="AG308" s="36"/>
      <c r="AH308" s="36">
        <f t="shared" si="2521"/>
        <v>0</v>
      </c>
      <c r="AI308" s="36"/>
      <c r="AJ308" s="36">
        <f t="shared" si="2522"/>
        <v>0</v>
      </c>
      <c r="AK308" s="39">
        <v>0</v>
      </c>
      <c r="AL308" s="36">
        <f t="shared" si="2523"/>
        <v>0</v>
      </c>
      <c r="AM308" s="40">
        <v>0</v>
      </c>
      <c r="AN308" s="36">
        <f t="shared" si="2474"/>
        <v>0</v>
      </c>
      <c r="AO308" s="36"/>
      <c r="AP308" s="36">
        <f t="shared" si="2475"/>
        <v>0</v>
      </c>
      <c r="AQ308" s="36">
        <v>2</v>
      </c>
      <c r="AR308" s="36">
        <f t="shared" si="2476"/>
        <v>277139.03168000001</v>
      </c>
      <c r="AS308" s="36"/>
      <c r="AT308" s="36">
        <f t="shared" si="2477"/>
        <v>0</v>
      </c>
      <c r="AU308" s="36"/>
      <c r="AV308" s="36">
        <f t="shared" si="2524"/>
        <v>0</v>
      </c>
      <c r="AW308" s="36"/>
      <c r="AX308" s="36">
        <f t="shared" si="2525"/>
        <v>0</v>
      </c>
      <c r="AY308" s="36"/>
      <c r="AZ308" s="36">
        <f t="shared" si="2480"/>
        <v>0</v>
      </c>
      <c r="BA308" s="36"/>
      <c r="BB308" s="36">
        <f t="shared" si="2526"/>
        <v>0</v>
      </c>
      <c r="BC308" s="36"/>
      <c r="BD308" s="36">
        <f t="shared" si="2527"/>
        <v>0</v>
      </c>
      <c r="BE308" s="36"/>
      <c r="BF308" s="36">
        <f t="shared" si="2528"/>
        <v>0</v>
      </c>
      <c r="BG308" s="36"/>
      <c r="BH308" s="36">
        <f t="shared" si="2484"/>
        <v>0</v>
      </c>
      <c r="BI308" s="36">
        <v>0</v>
      </c>
      <c r="BJ308" s="36">
        <f t="shared" si="2529"/>
        <v>0</v>
      </c>
      <c r="BK308" s="36">
        <v>0</v>
      </c>
      <c r="BL308" s="36">
        <f t="shared" si="2530"/>
        <v>0</v>
      </c>
      <c r="BM308" s="46"/>
      <c r="BN308" s="36">
        <f t="shared" si="2487"/>
        <v>0</v>
      </c>
      <c r="BO308" s="36"/>
      <c r="BP308" s="36">
        <f t="shared" si="2488"/>
        <v>0</v>
      </c>
      <c r="BQ308" s="36"/>
      <c r="BR308" s="36">
        <f t="shared" si="2531"/>
        <v>0</v>
      </c>
      <c r="BS308" s="36"/>
      <c r="BT308" s="36">
        <f t="shared" si="2532"/>
        <v>0</v>
      </c>
      <c r="BU308" s="36"/>
      <c r="BV308" s="36">
        <f t="shared" si="2491"/>
        <v>0</v>
      </c>
      <c r="BW308" s="36"/>
      <c r="BX308" s="36">
        <f t="shared" si="2492"/>
        <v>0</v>
      </c>
      <c r="BY308" s="36"/>
      <c r="BZ308" s="36">
        <f t="shared" si="2533"/>
        <v>0</v>
      </c>
      <c r="CA308" s="36"/>
      <c r="CB308" s="36">
        <f t="shared" si="2494"/>
        <v>0</v>
      </c>
      <c r="CC308" s="36"/>
      <c r="CD308" s="36">
        <f t="shared" si="2534"/>
        <v>0</v>
      </c>
      <c r="CE308" s="36"/>
      <c r="CF308" s="36">
        <f t="shared" si="2535"/>
        <v>0</v>
      </c>
      <c r="CG308" s="36"/>
      <c r="CH308" s="36">
        <f t="shared" si="2536"/>
        <v>0</v>
      </c>
      <c r="CI308" s="36"/>
      <c r="CJ308" s="36">
        <f t="shared" si="2537"/>
        <v>0</v>
      </c>
      <c r="CK308" s="36"/>
      <c r="CL308" s="36">
        <f t="shared" si="2499"/>
        <v>0</v>
      </c>
      <c r="CM308" s="36"/>
      <c r="CN308" s="36">
        <f t="shared" si="2499"/>
        <v>0</v>
      </c>
      <c r="CO308" s="41"/>
      <c r="CP308" s="36">
        <f t="shared" si="2538"/>
        <v>0</v>
      </c>
      <c r="CQ308" s="36"/>
      <c r="CR308" s="36">
        <f t="shared" si="2539"/>
        <v>0</v>
      </c>
      <c r="CS308" s="36"/>
      <c r="CT308" s="36">
        <f t="shared" si="2540"/>
        <v>0</v>
      </c>
      <c r="CU308" s="36"/>
      <c r="CV308" s="36">
        <f t="shared" si="2541"/>
        <v>0</v>
      </c>
      <c r="CW308" s="36"/>
      <c r="CX308" s="36">
        <f t="shared" si="2542"/>
        <v>0</v>
      </c>
      <c r="CY308" s="36"/>
      <c r="CZ308" s="36">
        <f t="shared" si="2543"/>
        <v>0</v>
      </c>
      <c r="DA308" s="36"/>
      <c r="DB308" s="36">
        <f t="shared" si="2544"/>
        <v>0</v>
      </c>
      <c r="DC308" s="36"/>
      <c r="DD308" s="36">
        <f t="shared" si="2545"/>
        <v>0</v>
      </c>
      <c r="DE308" s="36"/>
      <c r="DF308" s="36">
        <f t="shared" si="2546"/>
        <v>0</v>
      </c>
      <c r="DG308" s="36"/>
      <c r="DH308" s="36">
        <f t="shared" si="2547"/>
        <v>0</v>
      </c>
      <c r="DI308" s="36"/>
      <c r="DJ308" s="36">
        <f t="shared" si="2439"/>
        <v>0</v>
      </c>
      <c r="DK308" s="36"/>
      <c r="DL308" s="36">
        <f t="shared" si="2548"/>
        <v>0</v>
      </c>
      <c r="DM308" s="36"/>
      <c r="DN308" s="36">
        <f t="shared" si="2249"/>
        <v>0</v>
      </c>
      <c r="DO308" s="36">
        <f t="shared" si="2549"/>
        <v>4</v>
      </c>
      <c r="DP308" s="36">
        <f t="shared" si="2549"/>
        <v>516884.67884666671</v>
      </c>
      <c r="DQ308" s="47">
        <f t="shared" si="2391"/>
        <v>4</v>
      </c>
      <c r="DR308" s="80">
        <f t="shared" si="2248"/>
        <v>1</v>
      </c>
    </row>
    <row r="309" spans="1:122" ht="30" customHeight="1" x14ac:dyDescent="0.25">
      <c r="A309" s="43"/>
      <c r="B309" s="44">
        <v>265</v>
      </c>
      <c r="C309" s="31" t="s">
        <v>434</v>
      </c>
      <c r="D309" s="32">
        <f t="shared" si="2250"/>
        <v>19063</v>
      </c>
      <c r="E309" s="33">
        <v>18530</v>
      </c>
      <c r="F309" s="45">
        <v>2.42</v>
      </c>
      <c r="G309" s="35">
        <v>1</v>
      </c>
      <c r="H309" s="35">
        <v>1</v>
      </c>
      <c r="I309" s="32">
        <v>1.4</v>
      </c>
      <c r="J309" s="32">
        <v>1.68</v>
      </c>
      <c r="K309" s="32">
        <v>2.23</v>
      </c>
      <c r="L309" s="32">
        <v>2.57</v>
      </c>
      <c r="M309" s="36">
        <v>10</v>
      </c>
      <c r="N309" s="36">
        <f t="shared" si="2340"/>
        <v>674633.10016666679</v>
      </c>
      <c r="O309" s="36">
        <v>8</v>
      </c>
      <c r="P309" s="36">
        <f t="shared" si="2340"/>
        <v>539706.48013333324</v>
      </c>
      <c r="Q309" s="36">
        <v>0</v>
      </c>
      <c r="R309" s="36">
        <f t="shared" si="2513"/>
        <v>0</v>
      </c>
      <c r="S309" s="36"/>
      <c r="T309" s="36">
        <f t="shared" si="2514"/>
        <v>0</v>
      </c>
      <c r="U309" s="36"/>
      <c r="V309" s="36">
        <f t="shared" si="2515"/>
        <v>0</v>
      </c>
      <c r="W309" s="36">
        <v>0</v>
      </c>
      <c r="X309" s="36">
        <f t="shared" si="2516"/>
        <v>0</v>
      </c>
      <c r="Y309" s="36">
        <v>0</v>
      </c>
      <c r="Z309" s="36">
        <f t="shared" si="2517"/>
        <v>0</v>
      </c>
      <c r="AA309" s="36">
        <v>0</v>
      </c>
      <c r="AB309" s="36">
        <f t="shared" si="2518"/>
        <v>0</v>
      </c>
      <c r="AC309" s="36">
        <v>0</v>
      </c>
      <c r="AD309" s="36">
        <f t="shared" si="2519"/>
        <v>0</v>
      </c>
      <c r="AE309" s="36">
        <v>1</v>
      </c>
      <c r="AF309" s="36">
        <f t="shared" si="2520"/>
        <v>67463.310016666655</v>
      </c>
      <c r="AG309" s="36">
        <v>0</v>
      </c>
      <c r="AH309" s="36">
        <f t="shared" si="2521"/>
        <v>0</v>
      </c>
      <c r="AI309" s="36"/>
      <c r="AJ309" s="36">
        <f t="shared" si="2522"/>
        <v>0</v>
      </c>
      <c r="AK309" s="39">
        <v>0</v>
      </c>
      <c r="AL309" s="36">
        <f t="shared" si="2523"/>
        <v>0</v>
      </c>
      <c r="AM309" s="40">
        <v>3</v>
      </c>
      <c r="AN309" s="36">
        <f t="shared" si="2474"/>
        <v>233956.90348800001</v>
      </c>
      <c r="AO309" s="36">
        <v>0</v>
      </c>
      <c r="AP309" s="36">
        <f t="shared" si="2475"/>
        <v>0</v>
      </c>
      <c r="AQ309" s="36">
        <v>17</v>
      </c>
      <c r="AR309" s="36">
        <f t="shared" si="2476"/>
        <v>1325755.7864319999</v>
      </c>
      <c r="AS309" s="36">
        <v>0</v>
      </c>
      <c r="AT309" s="36">
        <f t="shared" si="2477"/>
        <v>0</v>
      </c>
      <c r="AU309" s="36"/>
      <c r="AV309" s="36">
        <f t="shared" si="2524"/>
        <v>0</v>
      </c>
      <c r="AW309" s="36"/>
      <c r="AX309" s="36">
        <f t="shared" si="2525"/>
        <v>0</v>
      </c>
      <c r="AY309" s="36">
        <v>0</v>
      </c>
      <c r="AZ309" s="36">
        <f t="shared" si="2480"/>
        <v>0</v>
      </c>
      <c r="BA309" s="36">
        <v>0</v>
      </c>
      <c r="BB309" s="36">
        <f t="shared" si="2526"/>
        <v>0</v>
      </c>
      <c r="BC309" s="36">
        <v>0</v>
      </c>
      <c r="BD309" s="36">
        <f t="shared" si="2527"/>
        <v>0</v>
      </c>
      <c r="BE309" s="36">
        <v>0</v>
      </c>
      <c r="BF309" s="36">
        <f t="shared" si="2528"/>
        <v>0</v>
      </c>
      <c r="BG309" s="36">
        <v>0</v>
      </c>
      <c r="BH309" s="36">
        <f t="shared" si="2484"/>
        <v>0</v>
      </c>
      <c r="BI309" s="36">
        <v>3</v>
      </c>
      <c r="BJ309" s="36">
        <f t="shared" si="2529"/>
        <v>203762.370735</v>
      </c>
      <c r="BK309" s="36">
        <v>10</v>
      </c>
      <c r="BL309" s="36">
        <f t="shared" si="2530"/>
        <v>649880.28746666666</v>
      </c>
      <c r="BM309" s="46">
        <v>0</v>
      </c>
      <c r="BN309" s="36">
        <f t="shared" si="2487"/>
        <v>0</v>
      </c>
      <c r="BO309" s="36">
        <v>0</v>
      </c>
      <c r="BP309" s="36">
        <f t="shared" si="2488"/>
        <v>0</v>
      </c>
      <c r="BQ309" s="36">
        <v>0</v>
      </c>
      <c r="BR309" s="36">
        <f t="shared" si="2531"/>
        <v>0</v>
      </c>
      <c r="BS309" s="36">
        <v>0</v>
      </c>
      <c r="BT309" s="36">
        <f t="shared" si="2532"/>
        <v>0</v>
      </c>
      <c r="BU309" s="36">
        <v>0</v>
      </c>
      <c r="BV309" s="36">
        <f t="shared" si="2491"/>
        <v>0</v>
      </c>
      <c r="BW309" s="36"/>
      <c r="BX309" s="36">
        <f t="shared" si="2492"/>
        <v>0</v>
      </c>
      <c r="BY309" s="36">
        <v>0</v>
      </c>
      <c r="BZ309" s="36">
        <f t="shared" si="2533"/>
        <v>0</v>
      </c>
      <c r="CA309" s="36">
        <v>0</v>
      </c>
      <c r="CB309" s="36">
        <f t="shared" si="2494"/>
        <v>0</v>
      </c>
      <c r="CC309" s="36">
        <v>0</v>
      </c>
      <c r="CD309" s="36">
        <f t="shared" si="2534"/>
        <v>0</v>
      </c>
      <c r="CE309" s="36"/>
      <c r="CF309" s="36">
        <f t="shared" si="2535"/>
        <v>0</v>
      </c>
      <c r="CG309" s="36"/>
      <c r="CH309" s="36">
        <f t="shared" si="2536"/>
        <v>0</v>
      </c>
      <c r="CI309" s="36"/>
      <c r="CJ309" s="36">
        <f t="shared" si="2537"/>
        <v>0</v>
      </c>
      <c r="CK309" s="36">
        <v>5</v>
      </c>
      <c r="CL309" s="36">
        <f t="shared" si="2499"/>
        <v>386537.43666999997</v>
      </c>
      <c r="CM309" s="36">
        <v>3</v>
      </c>
      <c r="CN309" s="36">
        <f t="shared" si="2499"/>
        <v>266611.36055400001</v>
      </c>
      <c r="CO309" s="41">
        <v>4</v>
      </c>
      <c r="CP309" s="36">
        <f t="shared" si="2538"/>
        <v>287164.90366666659</v>
      </c>
      <c r="CQ309" s="36">
        <v>3</v>
      </c>
      <c r="CR309" s="36">
        <f t="shared" si="2539"/>
        <v>260589.80547600001</v>
      </c>
      <c r="CS309" s="36"/>
      <c r="CT309" s="36">
        <f t="shared" si="2540"/>
        <v>0</v>
      </c>
      <c r="CU309" s="36"/>
      <c r="CV309" s="36">
        <f t="shared" si="2541"/>
        <v>0</v>
      </c>
      <c r="CW309" s="36"/>
      <c r="CX309" s="36">
        <f t="shared" si="2542"/>
        <v>0</v>
      </c>
      <c r="CY309" s="36"/>
      <c r="CZ309" s="36">
        <f t="shared" si="2543"/>
        <v>0</v>
      </c>
      <c r="DA309" s="36"/>
      <c r="DB309" s="36">
        <f t="shared" si="2544"/>
        <v>0</v>
      </c>
      <c r="DC309" s="36">
        <v>3</v>
      </c>
      <c r="DD309" s="36">
        <f t="shared" si="2545"/>
        <v>221772.47476999997</v>
      </c>
      <c r="DE309" s="36"/>
      <c r="DF309" s="36">
        <f t="shared" si="2546"/>
        <v>0</v>
      </c>
      <c r="DG309" s="36"/>
      <c r="DH309" s="36">
        <f t="shared" si="2547"/>
        <v>0</v>
      </c>
      <c r="DI309" s="36"/>
      <c r="DJ309" s="36">
        <f t="shared" si="2439"/>
        <v>0</v>
      </c>
      <c r="DK309" s="36"/>
      <c r="DL309" s="36">
        <f t="shared" si="2548"/>
        <v>0</v>
      </c>
      <c r="DM309" s="36"/>
      <c r="DN309" s="36">
        <f t="shared" si="2249"/>
        <v>0</v>
      </c>
      <c r="DO309" s="36">
        <f t="shared" si="2549"/>
        <v>70</v>
      </c>
      <c r="DP309" s="36">
        <f t="shared" si="2549"/>
        <v>5117834.219575</v>
      </c>
      <c r="DQ309" s="47">
        <f t="shared" si="2391"/>
        <v>70</v>
      </c>
      <c r="DR309" s="80">
        <f t="shared" si="2248"/>
        <v>1</v>
      </c>
    </row>
    <row r="310" spans="1:122" ht="30" customHeight="1" x14ac:dyDescent="0.25">
      <c r="A310" s="43"/>
      <c r="B310" s="44">
        <v>266</v>
      </c>
      <c r="C310" s="31" t="s">
        <v>435</v>
      </c>
      <c r="D310" s="32">
        <f t="shared" si="2250"/>
        <v>19063</v>
      </c>
      <c r="E310" s="33">
        <v>18530</v>
      </c>
      <c r="F310" s="45">
        <v>2.69</v>
      </c>
      <c r="G310" s="35">
        <v>1</v>
      </c>
      <c r="H310" s="35">
        <v>1</v>
      </c>
      <c r="I310" s="32">
        <v>1.4</v>
      </c>
      <c r="J310" s="32">
        <v>1.68</v>
      </c>
      <c r="K310" s="32">
        <v>2.23</v>
      </c>
      <c r="L310" s="32">
        <v>2.57</v>
      </c>
      <c r="M310" s="36">
        <v>8</v>
      </c>
      <c r="N310" s="36">
        <f t="shared" si="2340"/>
        <v>599921.66593333334</v>
      </c>
      <c r="O310" s="36">
        <v>8</v>
      </c>
      <c r="P310" s="36">
        <f t="shared" si="2340"/>
        <v>599921.66593333334</v>
      </c>
      <c r="Q310" s="36">
        <v>0</v>
      </c>
      <c r="R310" s="36">
        <f t="shared" si="2513"/>
        <v>0</v>
      </c>
      <c r="S310" s="36"/>
      <c r="T310" s="36">
        <f t="shared" si="2514"/>
        <v>0</v>
      </c>
      <c r="U310" s="36">
        <v>20</v>
      </c>
      <c r="V310" s="36">
        <f t="shared" si="2515"/>
        <v>1509974.5930499998</v>
      </c>
      <c r="W310" s="36">
        <v>0</v>
      </c>
      <c r="X310" s="36">
        <f t="shared" si="2516"/>
        <v>0</v>
      </c>
      <c r="Y310" s="36">
        <v>0</v>
      </c>
      <c r="Z310" s="36">
        <f t="shared" si="2517"/>
        <v>0</v>
      </c>
      <c r="AA310" s="36">
        <v>0</v>
      </c>
      <c r="AB310" s="36">
        <f t="shared" si="2518"/>
        <v>0</v>
      </c>
      <c r="AC310" s="36">
        <v>0</v>
      </c>
      <c r="AD310" s="36">
        <f t="shared" si="2519"/>
        <v>0</v>
      </c>
      <c r="AE310" s="36">
        <v>0</v>
      </c>
      <c r="AF310" s="36">
        <f t="shared" si="2520"/>
        <v>0</v>
      </c>
      <c r="AG310" s="36">
        <v>0</v>
      </c>
      <c r="AH310" s="36">
        <f t="shared" si="2521"/>
        <v>0</v>
      </c>
      <c r="AI310" s="36"/>
      <c r="AJ310" s="36">
        <f t="shared" si="2522"/>
        <v>0</v>
      </c>
      <c r="AK310" s="39">
        <v>0</v>
      </c>
      <c r="AL310" s="36">
        <f t="shared" si="2523"/>
        <v>0</v>
      </c>
      <c r="AM310" s="40">
        <v>0</v>
      </c>
      <c r="AN310" s="36">
        <f t="shared" si="2474"/>
        <v>0</v>
      </c>
      <c r="AO310" s="36">
        <v>0</v>
      </c>
      <c r="AP310" s="36">
        <f t="shared" si="2475"/>
        <v>0</v>
      </c>
      <c r="AQ310" s="36"/>
      <c r="AR310" s="36">
        <f t="shared" si="2476"/>
        <v>0</v>
      </c>
      <c r="AS310" s="36">
        <v>11</v>
      </c>
      <c r="AT310" s="36">
        <f t="shared" si="2477"/>
        <v>983947.97000499989</v>
      </c>
      <c r="AU310" s="36"/>
      <c r="AV310" s="36">
        <f t="shared" si="2524"/>
        <v>0</v>
      </c>
      <c r="AW310" s="36"/>
      <c r="AX310" s="36">
        <f t="shared" si="2525"/>
        <v>0</v>
      </c>
      <c r="AY310" s="36"/>
      <c r="AZ310" s="36">
        <f t="shared" si="2480"/>
        <v>0</v>
      </c>
      <c r="BA310" s="36">
        <v>0</v>
      </c>
      <c r="BB310" s="36">
        <f t="shared" si="2526"/>
        <v>0</v>
      </c>
      <c r="BC310" s="36">
        <v>0</v>
      </c>
      <c r="BD310" s="36">
        <f t="shared" si="2527"/>
        <v>0</v>
      </c>
      <c r="BE310" s="36">
        <v>0</v>
      </c>
      <c r="BF310" s="36">
        <f t="shared" si="2528"/>
        <v>0</v>
      </c>
      <c r="BG310" s="36">
        <v>0</v>
      </c>
      <c r="BH310" s="36">
        <f t="shared" si="2484"/>
        <v>0</v>
      </c>
      <c r="BI310" s="36">
        <v>3</v>
      </c>
      <c r="BJ310" s="36">
        <f t="shared" si="2529"/>
        <v>226496.18895749998</v>
      </c>
      <c r="BK310" s="36">
        <v>0</v>
      </c>
      <c r="BL310" s="36">
        <f t="shared" si="2530"/>
        <v>0</v>
      </c>
      <c r="BM310" s="46">
        <v>0</v>
      </c>
      <c r="BN310" s="36">
        <f t="shared" si="2487"/>
        <v>0</v>
      </c>
      <c r="BO310" s="36">
        <v>0</v>
      </c>
      <c r="BP310" s="36">
        <f t="shared" si="2488"/>
        <v>0</v>
      </c>
      <c r="BQ310" s="36">
        <v>0</v>
      </c>
      <c r="BR310" s="36">
        <f t="shared" si="2531"/>
        <v>0</v>
      </c>
      <c r="BS310" s="36">
        <v>0</v>
      </c>
      <c r="BT310" s="36">
        <f t="shared" si="2532"/>
        <v>0</v>
      </c>
      <c r="BU310" s="36">
        <v>0</v>
      </c>
      <c r="BV310" s="36">
        <f t="shared" si="2491"/>
        <v>0</v>
      </c>
      <c r="BW310" s="36"/>
      <c r="BX310" s="36">
        <f t="shared" si="2492"/>
        <v>0</v>
      </c>
      <c r="BY310" s="36">
        <v>0</v>
      </c>
      <c r="BZ310" s="36">
        <f t="shared" si="2533"/>
        <v>0</v>
      </c>
      <c r="CA310" s="36">
        <v>0</v>
      </c>
      <c r="CB310" s="36">
        <f t="shared" si="2494"/>
        <v>0</v>
      </c>
      <c r="CC310" s="36">
        <v>0</v>
      </c>
      <c r="CD310" s="36">
        <f t="shared" si="2534"/>
        <v>0</v>
      </c>
      <c r="CE310" s="36"/>
      <c r="CF310" s="36">
        <f t="shared" si="2535"/>
        <v>0</v>
      </c>
      <c r="CG310" s="36"/>
      <c r="CH310" s="36">
        <f t="shared" si="2536"/>
        <v>0</v>
      </c>
      <c r="CI310" s="36"/>
      <c r="CJ310" s="36">
        <f t="shared" si="2537"/>
        <v>0</v>
      </c>
      <c r="CK310" s="36"/>
      <c r="CL310" s="36">
        <f t="shared" si="2499"/>
        <v>0</v>
      </c>
      <c r="CM310" s="36"/>
      <c r="CN310" s="36">
        <f t="shared" si="2499"/>
        <v>0</v>
      </c>
      <c r="CO310" s="41"/>
      <c r="CP310" s="36">
        <f t="shared" si="2538"/>
        <v>0</v>
      </c>
      <c r="CQ310" s="36"/>
      <c r="CR310" s="36">
        <f t="shared" si="2539"/>
        <v>0</v>
      </c>
      <c r="CS310" s="36"/>
      <c r="CT310" s="36">
        <f t="shared" si="2540"/>
        <v>0</v>
      </c>
      <c r="CU310" s="36"/>
      <c r="CV310" s="36">
        <f t="shared" si="2541"/>
        <v>0</v>
      </c>
      <c r="CW310" s="36"/>
      <c r="CX310" s="36">
        <f t="shared" si="2542"/>
        <v>0</v>
      </c>
      <c r="CY310" s="36">
        <v>2</v>
      </c>
      <c r="CZ310" s="36">
        <f t="shared" si="2543"/>
        <v>193468.20607799999</v>
      </c>
      <c r="DA310" s="36"/>
      <c r="DB310" s="36">
        <f t="shared" si="2544"/>
        <v>0</v>
      </c>
      <c r="DC310" s="36"/>
      <c r="DD310" s="36">
        <f t="shared" si="2545"/>
        <v>0</v>
      </c>
      <c r="DE310" s="36"/>
      <c r="DF310" s="36">
        <f t="shared" si="2546"/>
        <v>0</v>
      </c>
      <c r="DG310" s="36"/>
      <c r="DH310" s="36">
        <f t="shared" si="2547"/>
        <v>0</v>
      </c>
      <c r="DI310" s="36"/>
      <c r="DJ310" s="36">
        <f t="shared" si="2439"/>
        <v>0</v>
      </c>
      <c r="DK310" s="36"/>
      <c r="DL310" s="36">
        <f t="shared" si="2548"/>
        <v>0</v>
      </c>
      <c r="DM310" s="36"/>
      <c r="DN310" s="36">
        <f t="shared" si="2249"/>
        <v>0</v>
      </c>
      <c r="DO310" s="36">
        <f t="shared" si="2549"/>
        <v>52</v>
      </c>
      <c r="DP310" s="36">
        <f t="shared" si="2549"/>
        <v>4113730.2899571662</v>
      </c>
      <c r="DQ310" s="47">
        <f t="shared" si="2391"/>
        <v>52</v>
      </c>
      <c r="DR310" s="80">
        <f t="shared" si="2248"/>
        <v>1</v>
      </c>
    </row>
    <row r="311" spans="1:122" ht="15.75" customHeight="1" x14ac:dyDescent="0.25">
      <c r="A311" s="43"/>
      <c r="B311" s="44">
        <v>267</v>
      </c>
      <c r="C311" s="31" t="s">
        <v>436</v>
      </c>
      <c r="D311" s="32">
        <f t="shared" si="2250"/>
        <v>19063</v>
      </c>
      <c r="E311" s="33">
        <v>18530</v>
      </c>
      <c r="F311" s="45">
        <v>4.12</v>
      </c>
      <c r="G311" s="35">
        <v>1</v>
      </c>
      <c r="H311" s="35">
        <v>1</v>
      </c>
      <c r="I311" s="32">
        <v>1.4</v>
      </c>
      <c r="J311" s="32">
        <v>1.68</v>
      </c>
      <c r="K311" s="32">
        <v>2.23</v>
      </c>
      <c r="L311" s="32">
        <v>2.57</v>
      </c>
      <c r="M311" s="36">
        <v>5</v>
      </c>
      <c r="N311" s="36">
        <f t="shared" si="2340"/>
        <v>574274.45716666663</v>
      </c>
      <c r="O311" s="36">
        <v>10</v>
      </c>
      <c r="P311" s="36">
        <f t="shared" si="2340"/>
        <v>1148548.9143333333</v>
      </c>
      <c r="Q311" s="36"/>
      <c r="R311" s="36">
        <f t="shared" si="2513"/>
        <v>0</v>
      </c>
      <c r="S311" s="36"/>
      <c r="T311" s="36">
        <f t="shared" si="2514"/>
        <v>0</v>
      </c>
      <c r="U311" s="36">
        <v>0</v>
      </c>
      <c r="V311" s="36">
        <f t="shared" si="2515"/>
        <v>0</v>
      </c>
      <c r="W311" s="36">
        <v>0</v>
      </c>
      <c r="X311" s="36">
        <f t="shared" si="2516"/>
        <v>0</v>
      </c>
      <c r="Y311" s="36"/>
      <c r="Z311" s="36">
        <f t="shared" si="2517"/>
        <v>0</v>
      </c>
      <c r="AA311" s="36"/>
      <c r="AB311" s="36">
        <f t="shared" si="2518"/>
        <v>0</v>
      </c>
      <c r="AC311" s="36">
        <v>0</v>
      </c>
      <c r="AD311" s="36">
        <f t="shared" si="2519"/>
        <v>0</v>
      </c>
      <c r="AE311" s="36">
        <v>0</v>
      </c>
      <c r="AF311" s="36">
        <f t="shared" si="2520"/>
        <v>0</v>
      </c>
      <c r="AG311" s="36"/>
      <c r="AH311" s="36">
        <f t="shared" si="2521"/>
        <v>0</v>
      </c>
      <c r="AI311" s="36"/>
      <c r="AJ311" s="36">
        <f t="shared" si="2522"/>
        <v>0</v>
      </c>
      <c r="AK311" s="39">
        <v>0</v>
      </c>
      <c r="AL311" s="36">
        <f t="shared" si="2523"/>
        <v>0</v>
      </c>
      <c r="AM311" s="40">
        <v>7</v>
      </c>
      <c r="AN311" s="36">
        <f t="shared" si="2474"/>
        <v>929382.52019200008</v>
      </c>
      <c r="AO311" s="36"/>
      <c r="AP311" s="36">
        <f t="shared" si="2475"/>
        <v>0</v>
      </c>
      <c r="AQ311" s="36"/>
      <c r="AR311" s="36">
        <f t="shared" si="2476"/>
        <v>0</v>
      </c>
      <c r="AS311" s="36"/>
      <c r="AT311" s="36">
        <f t="shared" si="2477"/>
        <v>0</v>
      </c>
      <c r="AU311" s="36"/>
      <c r="AV311" s="36">
        <f t="shared" si="2524"/>
        <v>0</v>
      </c>
      <c r="AW311" s="36"/>
      <c r="AX311" s="36">
        <f t="shared" si="2525"/>
        <v>0</v>
      </c>
      <c r="AY311" s="36"/>
      <c r="AZ311" s="36">
        <f t="shared" si="2480"/>
        <v>0</v>
      </c>
      <c r="BA311" s="36"/>
      <c r="BB311" s="36">
        <f t="shared" si="2526"/>
        <v>0</v>
      </c>
      <c r="BC311" s="36"/>
      <c r="BD311" s="36">
        <f t="shared" si="2527"/>
        <v>0</v>
      </c>
      <c r="BE311" s="36"/>
      <c r="BF311" s="36">
        <f t="shared" si="2528"/>
        <v>0</v>
      </c>
      <c r="BG311" s="36"/>
      <c r="BH311" s="36">
        <f t="shared" si="2484"/>
        <v>0</v>
      </c>
      <c r="BI311" s="36">
        <v>9</v>
      </c>
      <c r="BJ311" s="36">
        <f t="shared" si="2529"/>
        <v>1040703.67863</v>
      </c>
      <c r="BK311" s="36">
        <v>44</v>
      </c>
      <c r="BL311" s="36">
        <f t="shared" si="2530"/>
        <v>4868194.1533866664</v>
      </c>
      <c r="BM311" s="46"/>
      <c r="BN311" s="36">
        <f t="shared" si="2487"/>
        <v>0</v>
      </c>
      <c r="BO311" s="36"/>
      <c r="BP311" s="36">
        <f t="shared" si="2488"/>
        <v>0</v>
      </c>
      <c r="BQ311" s="36"/>
      <c r="BR311" s="36">
        <f t="shared" si="2531"/>
        <v>0</v>
      </c>
      <c r="BS311" s="36"/>
      <c r="BT311" s="36">
        <f t="shared" si="2532"/>
        <v>0</v>
      </c>
      <c r="BU311" s="36"/>
      <c r="BV311" s="36">
        <f t="shared" si="2491"/>
        <v>0</v>
      </c>
      <c r="BW311" s="36"/>
      <c r="BX311" s="36">
        <f t="shared" si="2492"/>
        <v>0</v>
      </c>
      <c r="BY311" s="36"/>
      <c r="BZ311" s="36">
        <f t="shared" si="2533"/>
        <v>0</v>
      </c>
      <c r="CA311" s="36"/>
      <c r="CB311" s="36">
        <f t="shared" si="2494"/>
        <v>0</v>
      </c>
      <c r="CC311" s="36"/>
      <c r="CD311" s="36">
        <f t="shared" si="2534"/>
        <v>0</v>
      </c>
      <c r="CE311" s="36"/>
      <c r="CF311" s="36">
        <f t="shared" si="2535"/>
        <v>0</v>
      </c>
      <c r="CG311" s="36"/>
      <c r="CH311" s="36">
        <f t="shared" si="2536"/>
        <v>0</v>
      </c>
      <c r="CI311" s="36"/>
      <c r="CJ311" s="36">
        <f t="shared" si="2537"/>
        <v>0</v>
      </c>
      <c r="CK311" s="36">
        <v>2</v>
      </c>
      <c r="CL311" s="36">
        <f t="shared" si="2499"/>
        <v>263228.79984799994</v>
      </c>
      <c r="CM311" s="36">
        <v>1</v>
      </c>
      <c r="CN311" s="36">
        <f t="shared" si="2499"/>
        <v>151300.11094799999</v>
      </c>
      <c r="CO311" s="41"/>
      <c r="CP311" s="36">
        <f t="shared" si="2538"/>
        <v>0</v>
      </c>
      <c r="CQ311" s="36">
        <v>1</v>
      </c>
      <c r="CR311" s="36">
        <f t="shared" si="2539"/>
        <v>147882.91991199998</v>
      </c>
      <c r="CS311" s="36"/>
      <c r="CT311" s="36">
        <f t="shared" si="2540"/>
        <v>0</v>
      </c>
      <c r="CU311" s="36"/>
      <c r="CV311" s="36">
        <f t="shared" si="2541"/>
        <v>0</v>
      </c>
      <c r="CW311" s="36"/>
      <c r="CX311" s="36">
        <f t="shared" si="2542"/>
        <v>0</v>
      </c>
      <c r="CY311" s="36"/>
      <c r="CZ311" s="36">
        <f t="shared" si="2543"/>
        <v>0</v>
      </c>
      <c r="DA311" s="36"/>
      <c r="DB311" s="36">
        <f t="shared" si="2544"/>
        <v>0</v>
      </c>
      <c r="DC311" s="36"/>
      <c r="DD311" s="36">
        <f t="shared" si="2545"/>
        <v>0</v>
      </c>
      <c r="DE311" s="36"/>
      <c r="DF311" s="36">
        <f t="shared" si="2546"/>
        <v>0</v>
      </c>
      <c r="DG311" s="36"/>
      <c r="DH311" s="36">
        <f t="shared" si="2547"/>
        <v>0</v>
      </c>
      <c r="DI311" s="36"/>
      <c r="DJ311" s="36">
        <f t="shared" si="2439"/>
        <v>0</v>
      </c>
      <c r="DK311" s="36"/>
      <c r="DL311" s="36">
        <f t="shared" si="2548"/>
        <v>0</v>
      </c>
      <c r="DM311" s="36"/>
      <c r="DN311" s="36">
        <f t="shared" si="2249"/>
        <v>0</v>
      </c>
      <c r="DO311" s="36">
        <f t="shared" si="2549"/>
        <v>79</v>
      </c>
      <c r="DP311" s="36">
        <f t="shared" si="2549"/>
        <v>9123515.5544166658</v>
      </c>
      <c r="DQ311" s="47">
        <f t="shared" si="2391"/>
        <v>79</v>
      </c>
      <c r="DR311" s="80">
        <f t="shared" si="2248"/>
        <v>1</v>
      </c>
    </row>
    <row r="312" spans="1:122" ht="30" customHeight="1" x14ac:dyDescent="0.25">
      <c r="A312" s="43"/>
      <c r="B312" s="44">
        <v>268</v>
      </c>
      <c r="C312" s="31" t="s">
        <v>437</v>
      </c>
      <c r="D312" s="32">
        <f t="shared" si="2250"/>
        <v>19063</v>
      </c>
      <c r="E312" s="33">
        <v>18530</v>
      </c>
      <c r="F312" s="45">
        <v>1.1599999999999999</v>
      </c>
      <c r="G312" s="35">
        <v>1</v>
      </c>
      <c r="H312" s="35">
        <v>1</v>
      </c>
      <c r="I312" s="32">
        <v>1.4</v>
      </c>
      <c r="J312" s="32">
        <v>1.68</v>
      </c>
      <c r="K312" s="32">
        <v>2.23</v>
      </c>
      <c r="L312" s="32">
        <v>2.57</v>
      </c>
      <c r="M312" s="36">
        <v>0</v>
      </c>
      <c r="N312" s="36">
        <f t="shared" si="2340"/>
        <v>0</v>
      </c>
      <c r="O312" s="36">
        <v>0</v>
      </c>
      <c r="P312" s="36">
        <f t="shared" si="2340"/>
        <v>0</v>
      </c>
      <c r="Q312" s="36">
        <v>0</v>
      </c>
      <c r="R312" s="36">
        <f t="shared" si="2513"/>
        <v>0</v>
      </c>
      <c r="S312" s="36"/>
      <c r="T312" s="36">
        <f t="shared" si="2514"/>
        <v>0</v>
      </c>
      <c r="U312" s="36">
        <v>0</v>
      </c>
      <c r="V312" s="36">
        <f t="shared" si="2515"/>
        <v>0</v>
      </c>
      <c r="W312" s="36">
        <v>0</v>
      </c>
      <c r="X312" s="36">
        <f t="shared" si="2516"/>
        <v>0</v>
      </c>
      <c r="Y312" s="36">
        <v>0</v>
      </c>
      <c r="Z312" s="36">
        <f t="shared" si="2517"/>
        <v>0</v>
      </c>
      <c r="AA312" s="36">
        <v>0</v>
      </c>
      <c r="AB312" s="36">
        <f t="shared" si="2518"/>
        <v>0</v>
      </c>
      <c r="AC312" s="36">
        <v>0</v>
      </c>
      <c r="AD312" s="36">
        <f t="shared" si="2519"/>
        <v>0</v>
      </c>
      <c r="AE312" s="36">
        <v>70</v>
      </c>
      <c r="AF312" s="36">
        <f t="shared" si="2520"/>
        <v>2263644.9476666665</v>
      </c>
      <c r="AG312" s="36">
        <v>0</v>
      </c>
      <c r="AH312" s="36">
        <f t="shared" si="2521"/>
        <v>0</v>
      </c>
      <c r="AI312" s="36"/>
      <c r="AJ312" s="36">
        <f t="shared" si="2522"/>
        <v>0</v>
      </c>
      <c r="AK312" s="39">
        <v>0</v>
      </c>
      <c r="AL312" s="36">
        <f t="shared" si="2523"/>
        <v>0</v>
      </c>
      <c r="AM312" s="40">
        <v>0</v>
      </c>
      <c r="AN312" s="36">
        <f t="shared" si="2474"/>
        <v>0</v>
      </c>
      <c r="AO312" s="36">
        <v>0</v>
      </c>
      <c r="AP312" s="36">
        <f t="shared" si="2475"/>
        <v>0</v>
      </c>
      <c r="AQ312" s="36">
        <v>2</v>
      </c>
      <c r="AR312" s="36">
        <f t="shared" si="2476"/>
        <v>74763.08761599999</v>
      </c>
      <c r="AS312" s="36"/>
      <c r="AT312" s="36">
        <f t="shared" si="2477"/>
        <v>0</v>
      </c>
      <c r="AU312" s="36"/>
      <c r="AV312" s="36">
        <f t="shared" si="2524"/>
        <v>0</v>
      </c>
      <c r="AW312" s="36"/>
      <c r="AX312" s="36">
        <f t="shared" si="2525"/>
        <v>0</v>
      </c>
      <c r="AY312" s="36"/>
      <c r="AZ312" s="36">
        <f t="shared" si="2480"/>
        <v>0</v>
      </c>
      <c r="BA312" s="36">
        <v>0</v>
      </c>
      <c r="BB312" s="36">
        <f t="shared" si="2526"/>
        <v>0</v>
      </c>
      <c r="BC312" s="36">
        <v>0</v>
      </c>
      <c r="BD312" s="36">
        <f t="shared" si="2527"/>
        <v>0</v>
      </c>
      <c r="BE312" s="36">
        <v>0</v>
      </c>
      <c r="BF312" s="36">
        <f t="shared" si="2528"/>
        <v>0</v>
      </c>
      <c r="BG312" s="36">
        <v>0</v>
      </c>
      <c r="BH312" s="36">
        <f t="shared" si="2484"/>
        <v>0</v>
      </c>
      <c r="BI312" s="36">
        <v>0</v>
      </c>
      <c r="BJ312" s="36">
        <f t="shared" si="2529"/>
        <v>0</v>
      </c>
      <c r="BK312" s="36">
        <v>0</v>
      </c>
      <c r="BL312" s="36">
        <f t="shared" si="2530"/>
        <v>0</v>
      </c>
      <c r="BM312" s="46">
        <v>5</v>
      </c>
      <c r="BN312" s="36">
        <f t="shared" si="2487"/>
        <v>166275.473</v>
      </c>
      <c r="BO312" s="36">
        <v>0</v>
      </c>
      <c r="BP312" s="36">
        <f t="shared" si="2488"/>
        <v>0</v>
      </c>
      <c r="BQ312" s="36">
        <v>0</v>
      </c>
      <c r="BR312" s="36">
        <f t="shared" si="2531"/>
        <v>0</v>
      </c>
      <c r="BS312" s="36">
        <v>0</v>
      </c>
      <c r="BT312" s="36">
        <f t="shared" si="2532"/>
        <v>0</v>
      </c>
      <c r="BU312" s="36">
        <v>0</v>
      </c>
      <c r="BV312" s="36">
        <f t="shared" si="2491"/>
        <v>0</v>
      </c>
      <c r="BW312" s="36"/>
      <c r="BX312" s="36">
        <f t="shared" si="2492"/>
        <v>0</v>
      </c>
      <c r="BY312" s="36">
        <v>0</v>
      </c>
      <c r="BZ312" s="36">
        <f t="shared" si="2533"/>
        <v>0</v>
      </c>
      <c r="CA312" s="36">
        <v>0</v>
      </c>
      <c r="CB312" s="36">
        <f t="shared" si="2494"/>
        <v>0</v>
      </c>
      <c r="CC312" s="36">
        <v>0</v>
      </c>
      <c r="CD312" s="36">
        <f t="shared" si="2534"/>
        <v>0</v>
      </c>
      <c r="CE312" s="36"/>
      <c r="CF312" s="36">
        <f t="shared" si="2535"/>
        <v>0</v>
      </c>
      <c r="CG312" s="36"/>
      <c r="CH312" s="36">
        <f t="shared" si="2536"/>
        <v>0</v>
      </c>
      <c r="CI312" s="36"/>
      <c r="CJ312" s="36">
        <f t="shared" si="2537"/>
        <v>0</v>
      </c>
      <c r="CK312" s="36"/>
      <c r="CL312" s="36">
        <f t="shared" si="2499"/>
        <v>0</v>
      </c>
      <c r="CM312" s="36"/>
      <c r="CN312" s="36">
        <f t="shared" si="2499"/>
        <v>0</v>
      </c>
      <c r="CO312" s="41"/>
      <c r="CP312" s="36">
        <f t="shared" si="2538"/>
        <v>0</v>
      </c>
      <c r="CQ312" s="36"/>
      <c r="CR312" s="36">
        <f t="shared" si="2539"/>
        <v>0</v>
      </c>
      <c r="CS312" s="36"/>
      <c r="CT312" s="36">
        <f t="shared" si="2540"/>
        <v>0</v>
      </c>
      <c r="CU312" s="36"/>
      <c r="CV312" s="36">
        <f t="shared" si="2541"/>
        <v>0</v>
      </c>
      <c r="CW312" s="36"/>
      <c r="CX312" s="36">
        <f t="shared" si="2542"/>
        <v>0</v>
      </c>
      <c r="CY312" s="36"/>
      <c r="CZ312" s="36">
        <f t="shared" si="2543"/>
        <v>0</v>
      </c>
      <c r="DA312" s="36"/>
      <c r="DB312" s="36">
        <f t="shared" si="2544"/>
        <v>0</v>
      </c>
      <c r="DC312" s="36"/>
      <c r="DD312" s="36">
        <f t="shared" si="2545"/>
        <v>0</v>
      </c>
      <c r="DE312" s="36"/>
      <c r="DF312" s="36">
        <f t="shared" si="2546"/>
        <v>0</v>
      </c>
      <c r="DG312" s="36"/>
      <c r="DH312" s="36">
        <f t="shared" si="2547"/>
        <v>0</v>
      </c>
      <c r="DI312" s="36"/>
      <c r="DJ312" s="36">
        <f t="shared" si="2439"/>
        <v>0</v>
      </c>
      <c r="DK312" s="36"/>
      <c r="DL312" s="36">
        <f t="shared" si="2548"/>
        <v>0</v>
      </c>
      <c r="DM312" s="36"/>
      <c r="DN312" s="36">
        <f t="shared" si="2249"/>
        <v>0</v>
      </c>
      <c r="DO312" s="36">
        <f t="shared" si="2549"/>
        <v>77</v>
      </c>
      <c r="DP312" s="36">
        <f t="shared" si="2549"/>
        <v>2504683.5082826661</v>
      </c>
      <c r="DQ312" s="47">
        <f t="shared" si="2391"/>
        <v>77</v>
      </c>
      <c r="DR312" s="80">
        <f t="shared" si="2248"/>
        <v>1</v>
      </c>
    </row>
    <row r="313" spans="1:122" ht="30" customHeight="1" x14ac:dyDescent="0.25">
      <c r="A313" s="43"/>
      <c r="B313" s="44">
        <v>269</v>
      </c>
      <c r="C313" s="31" t="s">
        <v>438</v>
      </c>
      <c r="D313" s="32">
        <f t="shared" si="2250"/>
        <v>19063</v>
      </c>
      <c r="E313" s="33">
        <v>18530</v>
      </c>
      <c r="F313" s="45">
        <v>1.95</v>
      </c>
      <c r="G313" s="35">
        <v>1</v>
      </c>
      <c r="H313" s="35">
        <v>1</v>
      </c>
      <c r="I313" s="32">
        <v>1.4</v>
      </c>
      <c r="J313" s="32">
        <v>1.68</v>
      </c>
      <c r="K313" s="32">
        <v>2.23</v>
      </c>
      <c r="L313" s="32">
        <v>2.57</v>
      </c>
      <c r="M313" s="36">
        <v>111</v>
      </c>
      <c r="N313" s="36">
        <f t="shared" si="2340"/>
        <v>6034063.410375</v>
      </c>
      <c r="O313" s="36">
        <v>50</v>
      </c>
      <c r="P313" s="36">
        <f t="shared" si="2340"/>
        <v>2718046.5812500003</v>
      </c>
      <c r="Q313" s="36">
        <v>0</v>
      </c>
      <c r="R313" s="36">
        <f t="shared" si="2513"/>
        <v>0</v>
      </c>
      <c r="S313" s="36"/>
      <c r="T313" s="36">
        <f t="shared" si="2514"/>
        <v>0</v>
      </c>
      <c r="U313" s="36">
        <v>2</v>
      </c>
      <c r="V313" s="36">
        <f t="shared" si="2515"/>
        <v>109459.12477499999</v>
      </c>
      <c r="W313" s="36">
        <v>25</v>
      </c>
      <c r="X313" s="36">
        <f t="shared" si="2516"/>
        <v>1359023.2906250001</v>
      </c>
      <c r="Y313" s="36">
        <v>0</v>
      </c>
      <c r="Z313" s="36">
        <f t="shared" si="2517"/>
        <v>0</v>
      </c>
      <c r="AA313" s="36">
        <v>0</v>
      </c>
      <c r="AB313" s="36">
        <f t="shared" si="2518"/>
        <v>0</v>
      </c>
      <c r="AC313" s="36">
        <v>0</v>
      </c>
      <c r="AD313" s="36">
        <f t="shared" si="2519"/>
        <v>0</v>
      </c>
      <c r="AE313" s="36">
        <v>67</v>
      </c>
      <c r="AF313" s="36">
        <f t="shared" si="2520"/>
        <v>3642182.4188749995</v>
      </c>
      <c r="AG313" s="36"/>
      <c r="AH313" s="36">
        <f t="shared" si="2521"/>
        <v>0</v>
      </c>
      <c r="AI313" s="36"/>
      <c r="AJ313" s="36">
        <f t="shared" si="2522"/>
        <v>0</v>
      </c>
      <c r="AK313" s="39">
        <v>0</v>
      </c>
      <c r="AL313" s="36">
        <f t="shared" si="2523"/>
        <v>0</v>
      </c>
      <c r="AM313" s="40">
        <v>12</v>
      </c>
      <c r="AN313" s="36">
        <f t="shared" si="2474"/>
        <v>754075.96992000006</v>
      </c>
      <c r="AO313" s="36">
        <v>0</v>
      </c>
      <c r="AP313" s="36">
        <f t="shared" si="2475"/>
        <v>0</v>
      </c>
      <c r="AQ313" s="36">
        <v>41</v>
      </c>
      <c r="AR313" s="36">
        <f t="shared" si="2476"/>
        <v>2576426.2305600001</v>
      </c>
      <c r="AS313" s="36">
        <v>5</v>
      </c>
      <c r="AT313" s="36">
        <f t="shared" si="2477"/>
        <v>324214.01512499998</v>
      </c>
      <c r="AU313" s="36"/>
      <c r="AV313" s="36">
        <f t="shared" si="2524"/>
        <v>0</v>
      </c>
      <c r="AW313" s="36"/>
      <c r="AX313" s="36">
        <f t="shared" si="2525"/>
        <v>0</v>
      </c>
      <c r="AY313" s="36">
        <v>6</v>
      </c>
      <c r="AZ313" s="36">
        <f t="shared" si="2480"/>
        <v>366747.99524999998</v>
      </c>
      <c r="BA313" s="36">
        <v>0</v>
      </c>
      <c r="BB313" s="36">
        <f t="shared" si="2526"/>
        <v>0</v>
      </c>
      <c r="BC313" s="36">
        <v>0</v>
      </c>
      <c r="BD313" s="36">
        <f t="shared" si="2527"/>
        <v>0</v>
      </c>
      <c r="BE313" s="36">
        <v>0</v>
      </c>
      <c r="BF313" s="36">
        <f t="shared" si="2528"/>
        <v>0</v>
      </c>
      <c r="BG313" s="36">
        <v>0</v>
      </c>
      <c r="BH313" s="36">
        <f t="shared" si="2484"/>
        <v>0</v>
      </c>
      <c r="BI313" s="36">
        <v>51</v>
      </c>
      <c r="BJ313" s="36">
        <f t="shared" si="2529"/>
        <v>2791207.6817624997</v>
      </c>
      <c r="BK313" s="36">
        <v>36</v>
      </c>
      <c r="BL313" s="36">
        <f t="shared" si="2530"/>
        <v>1885189.9247999997</v>
      </c>
      <c r="BM313" s="46">
        <v>5</v>
      </c>
      <c r="BN313" s="36">
        <f t="shared" si="2487"/>
        <v>279514.80375000002</v>
      </c>
      <c r="BO313" s="36">
        <v>0</v>
      </c>
      <c r="BP313" s="36">
        <f t="shared" si="2488"/>
        <v>0</v>
      </c>
      <c r="BQ313" s="36">
        <v>0</v>
      </c>
      <c r="BR313" s="36">
        <f t="shared" si="2531"/>
        <v>0</v>
      </c>
      <c r="BS313" s="36">
        <v>0</v>
      </c>
      <c r="BT313" s="36">
        <f t="shared" si="2532"/>
        <v>0</v>
      </c>
      <c r="BU313" s="36">
        <v>0</v>
      </c>
      <c r="BV313" s="36">
        <f t="shared" si="2491"/>
        <v>0</v>
      </c>
      <c r="BW313" s="36"/>
      <c r="BX313" s="36">
        <f t="shared" si="2492"/>
        <v>0</v>
      </c>
      <c r="BY313" s="36">
        <v>0</v>
      </c>
      <c r="BZ313" s="36">
        <f t="shared" si="2533"/>
        <v>0</v>
      </c>
      <c r="CA313" s="36">
        <v>0</v>
      </c>
      <c r="CB313" s="36">
        <f t="shared" si="2494"/>
        <v>0</v>
      </c>
      <c r="CC313" s="36"/>
      <c r="CD313" s="36">
        <f t="shared" si="2534"/>
        <v>0</v>
      </c>
      <c r="CE313" s="36"/>
      <c r="CF313" s="36">
        <f t="shared" si="2535"/>
        <v>0</v>
      </c>
      <c r="CG313" s="36">
        <v>2</v>
      </c>
      <c r="CH313" s="36">
        <f t="shared" si="2536"/>
        <v>77199.326749999978</v>
      </c>
      <c r="CI313" s="36">
        <v>3</v>
      </c>
      <c r="CJ313" s="36">
        <f t="shared" si="2537"/>
        <v>152811.66468749999</v>
      </c>
      <c r="CK313" s="36">
        <v>30</v>
      </c>
      <c r="CL313" s="36">
        <f t="shared" si="2499"/>
        <v>1868796.6979499999</v>
      </c>
      <c r="CM313" s="36">
        <v>20</v>
      </c>
      <c r="CN313" s="36">
        <f t="shared" si="2499"/>
        <v>1432209.7881</v>
      </c>
      <c r="CO313" s="41"/>
      <c r="CP313" s="36">
        <f t="shared" si="2538"/>
        <v>0</v>
      </c>
      <c r="CQ313" s="36">
        <v>3</v>
      </c>
      <c r="CR313" s="36">
        <f t="shared" si="2539"/>
        <v>209979.38870999997</v>
      </c>
      <c r="CS313" s="36"/>
      <c r="CT313" s="36">
        <f t="shared" si="2540"/>
        <v>0</v>
      </c>
      <c r="CU313" s="36">
        <v>6</v>
      </c>
      <c r="CV313" s="36">
        <f t="shared" si="2541"/>
        <v>420739.40726999997</v>
      </c>
      <c r="CW313" s="36">
        <v>5</v>
      </c>
      <c r="CX313" s="36">
        <f t="shared" si="2542"/>
        <v>349965.64785000001</v>
      </c>
      <c r="CY313" s="36">
        <v>3</v>
      </c>
      <c r="CZ313" s="36">
        <f t="shared" si="2543"/>
        <v>210369.70363499998</v>
      </c>
      <c r="DA313" s="36">
        <v>7</v>
      </c>
      <c r="DB313" s="36">
        <f t="shared" si="2544"/>
        <v>404938.11312499992</v>
      </c>
      <c r="DC313" s="36">
        <v>8</v>
      </c>
      <c r="DD313" s="36">
        <f t="shared" si="2545"/>
        <v>476535.89619999996</v>
      </c>
      <c r="DE313" s="36"/>
      <c r="DF313" s="36">
        <f t="shared" si="2546"/>
        <v>0</v>
      </c>
      <c r="DG313" s="36"/>
      <c r="DH313" s="36">
        <f t="shared" si="2547"/>
        <v>0</v>
      </c>
      <c r="DI313" s="36"/>
      <c r="DJ313" s="36">
        <f t="shared" si="2439"/>
        <v>0</v>
      </c>
      <c r="DK313" s="36"/>
      <c r="DL313" s="36">
        <f t="shared" si="2548"/>
        <v>0</v>
      </c>
      <c r="DM313" s="36"/>
      <c r="DN313" s="36">
        <f t="shared" si="2249"/>
        <v>0</v>
      </c>
      <c r="DO313" s="36">
        <f t="shared" si="2549"/>
        <v>498</v>
      </c>
      <c r="DP313" s="36">
        <f t="shared" si="2549"/>
        <v>28443697.081344999</v>
      </c>
      <c r="DQ313" s="47">
        <f t="shared" si="2391"/>
        <v>498</v>
      </c>
      <c r="DR313" s="80">
        <f t="shared" si="2248"/>
        <v>1</v>
      </c>
    </row>
    <row r="314" spans="1:122" ht="30" customHeight="1" x14ac:dyDescent="0.25">
      <c r="A314" s="43"/>
      <c r="B314" s="44">
        <v>270</v>
      </c>
      <c r="C314" s="31" t="s">
        <v>439</v>
      </c>
      <c r="D314" s="32">
        <f t="shared" si="2250"/>
        <v>19063</v>
      </c>
      <c r="E314" s="33">
        <v>18530</v>
      </c>
      <c r="F314" s="45">
        <v>2.46</v>
      </c>
      <c r="G314" s="35">
        <v>1</v>
      </c>
      <c r="H314" s="35">
        <v>1</v>
      </c>
      <c r="I314" s="32">
        <v>1.4</v>
      </c>
      <c r="J314" s="32">
        <v>1.68</v>
      </c>
      <c r="K314" s="32">
        <v>2.23</v>
      </c>
      <c r="L314" s="32">
        <v>2.57</v>
      </c>
      <c r="M314" s="36">
        <v>24</v>
      </c>
      <c r="N314" s="36">
        <f t="shared" si="2340"/>
        <v>1645881.7451999998</v>
      </c>
      <c r="O314" s="36">
        <v>0</v>
      </c>
      <c r="P314" s="36">
        <f t="shared" si="2340"/>
        <v>0</v>
      </c>
      <c r="Q314" s="36">
        <v>0</v>
      </c>
      <c r="R314" s="36">
        <f t="shared" si="2513"/>
        <v>0</v>
      </c>
      <c r="S314" s="36"/>
      <c r="T314" s="36">
        <f t="shared" si="2514"/>
        <v>0</v>
      </c>
      <c r="U314" s="36">
        <v>0</v>
      </c>
      <c r="V314" s="36">
        <f t="shared" si="2515"/>
        <v>0</v>
      </c>
      <c r="W314" s="36">
        <v>0</v>
      </c>
      <c r="X314" s="36">
        <f t="shared" si="2516"/>
        <v>0</v>
      </c>
      <c r="Y314" s="36">
        <v>0</v>
      </c>
      <c r="Z314" s="36">
        <f t="shared" si="2517"/>
        <v>0</v>
      </c>
      <c r="AA314" s="36">
        <v>0</v>
      </c>
      <c r="AB314" s="36">
        <f t="shared" si="2518"/>
        <v>0</v>
      </c>
      <c r="AC314" s="36">
        <v>0</v>
      </c>
      <c r="AD314" s="36">
        <f t="shared" si="2519"/>
        <v>0</v>
      </c>
      <c r="AE314" s="36">
        <v>0</v>
      </c>
      <c r="AF314" s="36">
        <f t="shared" si="2520"/>
        <v>0</v>
      </c>
      <c r="AG314" s="36"/>
      <c r="AH314" s="36">
        <f t="shared" si="2521"/>
        <v>0</v>
      </c>
      <c r="AI314" s="36"/>
      <c r="AJ314" s="36">
        <f t="shared" si="2522"/>
        <v>0</v>
      </c>
      <c r="AK314" s="39">
        <v>0</v>
      </c>
      <c r="AL314" s="36">
        <f t="shared" si="2523"/>
        <v>0</v>
      </c>
      <c r="AM314" s="40">
        <v>0</v>
      </c>
      <c r="AN314" s="36">
        <f t="shared" si="2474"/>
        <v>0</v>
      </c>
      <c r="AO314" s="36">
        <v>0</v>
      </c>
      <c r="AP314" s="36">
        <f t="shared" si="2475"/>
        <v>0</v>
      </c>
      <c r="AQ314" s="36">
        <v>8</v>
      </c>
      <c r="AR314" s="36">
        <f t="shared" si="2476"/>
        <v>634197.2259839999</v>
      </c>
      <c r="AS314" s="36">
        <v>2</v>
      </c>
      <c r="AT314" s="36">
        <f t="shared" si="2477"/>
        <v>163603.37993999998</v>
      </c>
      <c r="AU314" s="36"/>
      <c r="AV314" s="36">
        <f t="shared" si="2524"/>
        <v>0</v>
      </c>
      <c r="AW314" s="36"/>
      <c r="AX314" s="36">
        <f t="shared" si="2525"/>
        <v>0</v>
      </c>
      <c r="AY314" s="36"/>
      <c r="AZ314" s="36">
        <f t="shared" si="2480"/>
        <v>0</v>
      </c>
      <c r="BA314" s="36">
        <v>0</v>
      </c>
      <c r="BB314" s="36">
        <f t="shared" si="2526"/>
        <v>0</v>
      </c>
      <c r="BC314" s="36">
        <v>0</v>
      </c>
      <c r="BD314" s="36">
        <f t="shared" si="2527"/>
        <v>0</v>
      </c>
      <c r="BE314" s="36">
        <v>0</v>
      </c>
      <c r="BF314" s="36">
        <f t="shared" si="2528"/>
        <v>0</v>
      </c>
      <c r="BG314" s="36">
        <v>0</v>
      </c>
      <c r="BH314" s="36">
        <f t="shared" si="2484"/>
        <v>0</v>
      </c>
      <c r="BI314" s="36">
        <v>3</v>
      </c>
      <c r="BJ314" s="36">
        <f t="shared" si="2529"/>
        <v>207130.34380499998</v>
      </c>
      <c r="BK314" s="36">
        <v>0</v>
      </c>
      <c r="BL314" s="36">
        <f t="shared" si="2530"/>
        <v>0</v>
      </c>
      <c r="BM314" s="46">
        <v>0</v>
      </c>
      <c r="BN314" s="36">
        <f t="shared" si="2487"/>
        <v>0</v>
      </c>
      <c r="BO314" s="36">
        <v>0</v>
      </c>
      <c r="BP314" s="36">
        <f t="shared" si="2488"/>
        <v>0</v>
      </c>
      <c r="BQ314" s="36">
        <v>0</v>
      </c>
      <c r="BR314" s="36">
        <f t="shared" si="2531"/>
        <v>0</v>
      </c>
      <c r="BS314" s="36">
        <v>0</v>
      </c>
      <c r="BT314" s="36">
        <f t="shared" si="2532"/>
        <v>0</v>
      </c>
      <c r="BU314" s="36">
        <v>0</v>
      </c>
      <c r="BV314" s="36">
        <f t="shared" si="2491"/>
        <v>0</v>
      </c>
      <c r="BW314" s="36"/>
      <c r="BX314" s="36">
        <f t="shared" si="2492"/>
        <v>0</v>
      </c>
      <c r="BY314" s="36">
        <v>0</v>
      </c>
      <c r="BZ314" s="36">
        <f t="shared" si="2533"/>
        <v>0</v>
      </c>
      <c r="CA314" s="36">
        <v>0</v>
      </c>
      <c r="CB314" s="36">
        <f t="shared" si="2494"/>
        <v>0</v>
      </c>
      <c r="CC314" s="36"/>
      <c r="CD314" s="36">
        <f t="shared" si="2534"/>
        <v>0</v>
      </c>
      <c r="CE314" s="36"/>
      <c r="CF314" s="36">
        <f t="shared" si="2535"/>
        <v>0</v>
      </c>
      <c r="CG314" s="36"/>
      <c r="CH314" s="36">
        <f t="shared" si="2536"/>
        <v>0</v>
      </c>
      <c r="CI314" s="36"/>
      <c r="CJ314" s="36">
        <f t="shared" si="2537"/>
        <v>0</v>
      </c>
      <c r="CK314" s="36">
        <v>3</v>
      </c>
      <c r="CL314" s="36">
        <f t="shared" si="2499"/>
        <v>235755.89112599997</v>
      </c>
      <c r="CM314" s="36"/>
      <c r="CN314" s="36">
        <f t="shared" si="2499"/>
        <v>0</v>
      </c>
      <c r="CO314" s="41"/>
      <c r="CP314" s="36">
        <f t="shared" si="2538"/>
        <v>0</v>
      </c>
      <c r="CQ314" s="36"/>
      <c r="CR314" s="36">
        <f t="shared" si="2539"/>
        <v>0</v>
      </c>
      <c r="CS314" s="36"/>
      <c r="CT314" s="36">
        <f t="shared" si="2540"/>
        <v>0</v>
      </c>
      <c r="CU314" s="36"/>
      <c r="CV314" s="36">
        <f t="shared" si="2541"/>
        <v>0</v>
      </c>
      <c r="CW314" s="36"/>
      <c r="CX314" s="36">
        <f t="shared" si="2542"/>
        <v>0</v>
      </c>
      <c r="CY314" s="36">
        <v>3</v>
      </c>
      <c r="CZ314" s="36">
        <f t="shared" si="2543"/>
        <v>265389.47227799997</v>
      </c>
      <c r="DA314" s="36"/>
      <c r="DB314" s="36">
        <f t="shared" si="2544"/>
        <v>0</v>
      </c>
      <c r="DC314" s="36"/>
      <c r="DD314" s="36">
        <f t="shared" si="2545"/>
        <v>0</v>
      </c>
      <c r="DE314" s="36"/>
      <c r="DF314" s="36">
        <f t="shared" si="2546"/>
        <v>0</v>
      </c>
      <c r="DG314" s="36"/>
      <c r="DH314" s="36">
        <f t="shared" si="2547"/>
        <v>0</v>
      </c>
      <c r="DI314" s="36"/>
      <c r="DJ314" s="36">
        <f t="shared" si="2439"/>
        <v>0</v>
      </c>
      <c r="DK314" s="36"/>
      <c r="DL314" s="36">
        <f t="shared" si="2548"/>
        <v>0</v>
      </c>
      <c r="DM314" s="36"/>
      <c r="DN314" s="36">
        <f t="shared" si="2249"/>
        <v>0</v>
      </c>
      <c r="DO314" s="36">
        <f t="shared" si="2549"/>
        <v>43</v>
      </c>
      <c r="DP314" s="36">
        <f t="shared" si="2549"/>
        <v>3151958.0583329992</v>
      </c>
      <c r="DQ314" s="47">
        <f t="shared" si="2391"/>
        <v>43</v>
      </c>
      <c r="DR314" s="80">
        <f t="shared" si="2248"/>
        <v>1</v>
      </c>
    </row>
    <row r="315" spans="1:122" ht="15.75" customHeight="1" x14ac:dyDescent="0.25">
      <c r="A315" s="43">
        <v>1</v>
      </c>
      <c r="B315" s="44">
        <v>271</v>
      </c>
      <c r="C315" s="31" t="s">
        <v>440</v>
      </c>
      <c r="D315" s="32">
        <f t="shared" si="2250"/>
        <v>19063</v>
      </c>
      <c r="E315" s="33">
        <v>18530</v>
      </c>
      <c r="F315" s="45">
        <v>0.73</v>
      </c>
      <c r="G315" s="35">
        <v>1</v>
      </c>
      <c r="H315" s="35">
        <v>1</v>
      </c>
      <c r="I315" s="32">
        <v>1.4</v>
      </c>
      <c r="J315" s="32">
        <v>1.68</v>
      </c>
      <c r="K315" s="32">
        <v>2.23</v>
      </c>
      <c r="L315" s="32">
        <v>2.57</v>
      </c>
      <c r="M315" s="36">
        <v>93</v>
      </c>
      <c r="N315" s="36">
        <f t="shared" ref="N315:P319" si="2550">(M315/12*5*$D315*$F315*$G315*$I315)+(M315/12*7*$E315*$F315*$H315*$I315)</f>
        <v>1782310.5124999997</v>
      </c>
      <c r="O315" s="36">
        <v>108</v>
      </c>
      <c r="P315" s="36">
        <f t="shared" si="2550"/>
        <v>2069779.9499999997</v>
      </c>
      <c r="Q315" s="36">
        <v>0</v>
      </c>
      <c r="R315" s="36">
        <f t="shared" ref="R315:R319" si="2551">(Q315/12*5*$D315*$F315*$G315*$I315)+(Q315/12*7*$E315*$F315*$H315*$I315)</f>
        <v>0</v>
      </c>
      <c r="S315" s="36"/>
      <c r="T315" s="36">
        <f t="shared" ref="T315:T319" si="2552">(S315/12*5*$D315*$F315*$G315*$I315)+(S315/12*7*$E315*$F315*$H315*$I315)</f>
        <v>0</v>
      </c>
      <c r="U315" s="36">
        <v>0</v>
      </c>
      <c r="V315" s="36">
        <f t="shared" ref="V315:V319" si="2553">(U315/12*5*$D315*$F315*$G315*$I315)+(U315/12*7*$E315*$F315*$H315*$I315)</f>
        <v>0</v>
      </c>
      <c r="W315" s="36">
        <v>30</v>
      </c>
      <c r="X315" s="36">
        <f t="shared" ref="X315:X319" si="2554">(W315/12*5*$D315*$F315*$G315*$I315)+(W315/12*7*$E315*$F315*$H315*$I315)</f>
        <v>574938.875</v>
      </c>
      <c r="Y315" s="36">
        <v>0</v>
      </c>
      <c r="Z315" s="36">
        <f t="shared" ref="Z315:Z319" si="2555">(Y315/12*5*$D315*$F315*$G315*$I315)+(Y315/12*7*$E315*$F315*$H315*$I315)</f>
        <v>0</v>
      </c>
      <c r="AA315" s="36">
        <v>0</v>
      </c>
      <c r="AB315" s="36">
        <f t="shared" ref="AB315:AB319" si="2556">(AA315/12*5*$D315*$F315*$G315*$I315)+(AA315/12*7*$E315*$F315*$H315*$I315)</f>
        <v>0</v>
      </c>
      <c r="AC315" s="36">
        <v>0</v>
      </c>
      <c r="AD315" s="36">
        <f t="shared" ref="AD315:AD319" si="2557">(AC315/12*5*$D315*$F315*$G315*$I315)+(AC315/12*7*$E315*$F315*$H315*$I315)</f>
        <v>0</v>
      </c>
      <c r="AE315" s="36">
        <v>0</v>
      </c>
      <c r="AF315" s="36">
        <f t="shared" ref="AF315:AF319" si="2558">(AE315/12*5*$D315*$F315*$G315*$I315)+(AE315/12*7*$E315*$F315*$H315*$I315)</f>
        <v>0</v>
      </c>
      <c r="AG315" s="36"/>
      <c r="AH315" s="36">
        <f t="shared" ref="AH315:AH319" si="2559">(AG315/12*5*$D315*$F315*$G315*$I315)+(AG315/12*7*$E315*$F315*$H315*$I315)</f>
        <v>0</v>
      </c>
      <c r="AI315" s="36"/>
      <c r="AJ315" s="36">
        <f t="shared" ref="AJ315:AJ319" si="2560">(AI315/12*5*$D315*$F315*$G315*$I315)+(AI315/12*7*$E315*$F315*$H315*$I315)</f>
        <v>0</v>
      </c>
      <c r="AK315" s="39">
        <v>0</v>
      </c>
      <c r="AL315" s="36">
        <f t="shared" ref="AL315:AL319" si="2561">(AK315/12*5*$D315*$F315*$G315*$I315)+(AK315/12*7*$E315*$F315*$H315*$I315)</f>
        <v>0</v>
      </c>
      <c r="AM315" s="40">
        <v>99</v>
      </c>
      <c r="AN315" s="36">
        <f t="shared" ref="AN315:AN319" si="2562">(AM315/12*5*$D315*$F315*$G315*$J315)+(AM315/12*7*$E315*$F315*$H315*$J315)</f>
        <v>2276757.9449999998</v>
      </c>
      <c r="AO315" s="36">
        <v>0</v>
      </c>
      <c r="AP315" s="36">
        <f t="shared" ref="AP315:AP319" si="2563">(AO315/12*5*$D315*$F315*$G315*$J315)+(AO315/12*7*$E315*$F315*$H315*$J315)</f>
        <v>0</v>
      </c>
      <c r="AQ315" s="36">
        <v>107</v>
      </c>
      <c r="AR315" s="36">
        <f t="shared" ref="AR315:AR319" si="2564">(AQ315/12*5*$D315*$F315*$G315*$J315)+(AQ315/12*7*$E315*$F315*$H315*$J315)</f>
        <v>2460738.3849999998</v>
      </c>
      <c r="AS315" s="36">
        <v>0</v>
      </c>
      <c r="AT315" s="36">
        <f t="shared" ref="AT315:AT319" si="2565">(AS315/12*5*$D315*$F315*$G315*$J315)+(AS315/12*7*$E315*$F315*$H315*$J315)</f>
        <v>0</v>
      </c>
      <c r="AU315" s="36"/>
      <c r="AV315" s="36">
        <f t="shared" ref="AV315:AV319" si="2566">(AU315/12*5*$D315*$F315*$G315*$I315)+(AU315/12*7*$E315*$F315*$H315*$I315)</f>
        <v>0</v>
      </c>
      <c r="AW315" s="36"/>
      <c r="AX315" s="36">
        <f t="shared" ref="AX315:AX319" si="2567">(AW315/12*5*$D315*$F315*$G315*$I315)+(AW315/12*7*$E315*$F315*$H315*$I315)</f>
        <v>0</v>
      </c>
      <c r="AY315" s="36">
        <v>8</v>
      </c>
      <c r="AZ315" s="36">
        <f t="shared" ref="AZ315:AZ319" si="2568">(AY315/12*5*$D315*$F315*$G315*$J315)+(AY315/12*7*$E315*$F315*$H315*$J315)</f>
        <v>183980.43999999997</v>
      </c>
      <c r="BA315" s="36">
        <v>0</v>
      </c>
      <c r="BB315" s="36">
        <f t="shared" ref="BB315:BB319" si="2569">(BA315/12*5*$D315*$F315*$G315*$I315)+(BA315/12*7*$E315*$F315*$H315*$I315)</f>
        <v>0</v>
      </c>
      <c r="BC315" s="36">
        <v>0</v>
      </c>
      <c r="BD315" s="36">
        <f t="shared" ref="BD315:BD319" si="2570">(BC315/12*5*$D315*$F315*$G315*$I315)+(BC315/12*7*$E315*$F315*$H315*$I315)</f>
        <v>0</v>
      </c>
      <c r="BE315" s="36">
        <v>0</v>
      </c>
      <c r="BF315" s="36">
        <f t="shared" ref="BF315:BF319" si="2571">(BE315/12*5*$D315*$F315*$G315*$I315)+(BE315/12*7*$E315*$F315*$H315*$I315)</f>
        <v>0</v>
      </c>
      <c r="BG315" s="36">
        <v>0</v>
      </c>
      <c r="BH315" s="36">
        <f t="shared" ref="BH315:BH319" si="2572">(BG315/12*5*$D315*$F315*$G315*$J315)+(BG315/12*7*$E315*$F315*$H315*$J315)</f>
        <v>0</v>
      </c>
      <c r="BI315" s="36">
        <v>96</v>
      </c>
      <c r="BJ315" s="36">
        <f t="shared" ref="BJ315:BJ319" si="2573">(BI315/12*5*$D315*$F315*$G315*$I315)+(BI315/12*7*$E315*$F315*$H315*$I315)</f>
        <v>1839804.4</v>
      </c>
      <c r="BK315" s="36">
        <v>159</v>
      </c>
      <c r="BL315" s="36">
        <f t="shared" ref="BL315:BL319" si="2574">(BK315/12*5*$D315*$F315*$G315*$I315)+(BK315/12*7*$E315*$F315*$H315*$I315)</f>
        <v>3047176.0374999996</v>
      </c>
      <c r="BM315" s="46">
        <v>0</v>
      </c>
      <c r="BN315" s="36">
        <f t="shared" ref="BN315:BN319" si="2575">(BM315/12*5*$D315*$F315*$G315*$J315)+(BM315/12*7*$E315*$F315*$H315*$J315)</f>
        <v>0</v>
      </c>
      <c r="BO315" s="36">
        <v>0</v>
      </c>
      <c r="BP315" s="36">
        <f t="shared" ref="BP315:BP319" si="2576">(BO315/12*5*$D315*$F315*$G315*$J315)+(BO315/12*7*$E315*$F315*$H315*$J315)</f>
        <v>0</v>
      </c>
      <c r="BQ315" s="36">
        <v>0</v>
      </c>
      <c r="BR315" s="36">
        <f t="shared" ref="BR315:BR319" si="2577">(BQ315/12*5*$D315*$F315*$G315*$I315)+(BQ315/12*7*$E315*$F315*$H315*$I315)</f>
        <v>0</v>
      </c>
      <c r="BS315" s="36">
        <v>0</v>
      </c>
      <c r="BT315" s="36">
        <f t="shared" ref="BT315:BT319" si="2578">(BS315/12*5*$D315*$F315*$G315*$I315)+(BS315/12*7*$E315*$F315*$H315*$I315)</f>
        <v>0</v>
      </c>
      <c r="BU315" s="36">
        <v>0</v>
      </c>
      <c r="BV315" s="36">
        <f t="shared" ref="BV315:BV319" si="2579">(BU315/12*5*$D315*$F315*$G315*$J315)+(BU315/12*7*$E315*$F315*$H315*$J315)</f>
        <v>0</v>
      </c>
      <c r="BW315" s="36"/>
      <c r="BX315" s="36">
        <f t="shared" ref="BX315:BX319" si="2580">(BW315/12*5*$D315*$F315*$G315*$J315)+(BW315/12*7*$E315*$F315*$H315*$J315)</f>
        <v>0</v>
      </c>
      <c r="BY315" s="36">
        <v>0</v>
      </c>
      <c r="BZ315" s="36">
        <f t="shared" ref="BZ315:BZ319" si="2581">(BY315/12*5*$D315*$F315*$G315*$I315)+(BY315/12*7*$E315*$F315*$H315*$I315)</f>
        <v>0</v>
      </c>
      <c r="CA315" s="36">
        <v>3</v>
      </c>
      <c r="CB315" s="36">
        <f t="shared" ref="CB315:CB319" si="2582">(CA315/12*5*$D315*$F315*$G315*$J315)+(CA315/12*7*$E315*$F315*$H315*$J315)</f>
        <v>68992.665000000008</v>
      </c>
      <c r="CC315" s="36">
        <v>0</v>
      </c>
      <c r="CD315" s="36">
        <f t="shared" ref="CD315:CD319" si="2583">(CC315/12*5*$D315*$F315*$G315*$I315)+(CC315/12*7*$E315*$F315*$H315*$I315)</f>
        <v>0</v>
      </c>
      <c r="CE315" s="36"/>
      <c r="CF315" s="36">
        <f t="shared" ref="CF315:CF319" si="2584">(CE315/12*5*$D315*$F315*$G315*$I315)+(CE315/12*7*$E315*$F315*$H315*$I315)</f>
        <v>0</v>
      </c>
      <c r="CG315" s="36"/>
      <c r="CH315" s="36">
        <f t="shared" ref="CH315:CH319" si="2585">(CG315/12*5*$D315*$F315*$G315*$I315)+(CG315/12*7*$E315*$F315*$H315*$I315)</f>
        <v>0</v>
      </c>
      <c r="CI315" s="36">
        <v>19</v>
      </c>
      <c r="CJ315" s="36">
        <f t="shared" ref="CJ315:CJ319" si="2586">(CI315/12*5*$D315*$F315*$G315*$I315)+(CI315/12*7*$E315*$F315*$H315*$I315)</f>
        <v>364127.9541666666</v>
      </c>
      <c r="CK315" s="36">
        <v>40</v>
      </c>
      <c r="CL315" s="36">
        <f t="shared" ref="CL315:CN319" si="2587">(CK315/12*5*$D315*$F315*$G315*$J315)+(CK315/12*7*$E315*$F315*$H315*$J315)</f>
        <v>919902.2</v>
      </c>
      <c r="CM315" s="36">
        <v>4</v>
      </c>
      <c r="CN315" s="36">
        <f t="shared" si="2587"/>
        <v>91990.219999999987</v>
      </c>
      <c r="CO315" s="41">
        <v>12</v>
      </c>
      <c r="CP315" s="36">
        <f t="shared" ref="CP315:CP319" si="2588">(CO315/12*5*$D315*$F315*$G315*$I315)+(CO315/12*7*$E315*$F315*$H315*$I315)</f>
        <v>229975.55</v>
      </c>
      <c r="CQ315" s="36">
        <v>17</v>
      </c>
      <c r="CR315" s="36">
        <f t="shared" ref="CR315:CR319" si="2589">(CQ315/12*5*$D315*$F315*$G315*$J315)+(CQ315/12*7*$E315*$F315*$H315*$J315)</f>
        <v>390958.435</v>
      </c>
      <c r="CS315" s="36">
        <v>2</v>
      </c>
      <c r="CT315" s="36">
        <f t="shared" ref="CT315:CT319" si="2590">(CS315/12*5*$D315*$F315*$G315*$J315)+(CS315/12*7*$E315*$F315*$H315*$J315)</f>
        <v>45995.109999999993</v>
      </c>
      <c r="CU315" s="36">
        <v>11</v>
      </c>
      <c r="CV315" s="36">
        <f t="shared" ref="CV315:CV319" si="2591">(CU315/12*5*$D315*$F315*$G315*$J315)+(CU315/12*7*$E315*$F315*$H315*$J315)</f>
        <v>252973.10499999998</v>
      </c>
      <c r="CW315" s="36">
        <v>21</v>
      </c>
      <c r="CX315" s="36">
        <f t="shared" ref="CX315:CX319" si="2592">(CW315/12*5*$D315*$F315*$G315*$J315)+(CW315/12*7*$E315*$F315*$H315*$J315)</f>
        <v>482948.65499999991</v>
      </c>
      <c r="CY315" s="36">
        <v>12</v>
      </c>
      <c r="CZ315" s="36">
        <f t="shared" ref="CZ315:CZ319" si="2593">(CY315/12*5*$D315*$F315*$G315*$J315)+(CY315/12*7*$E315*$F315*$H315*$J315)</f>
        <v>275970.66000000003</v>
      </c>
      <c r="DA315" s="36">
        <v>32</v>
      </c>
      <c r="DB315" s="36">
        <f t="shared" ref="DB315:DB319" si="2594">(DA315/12*5*$D315*$F315*$G315*$I315)+(DA315/12*7*$E315*$F315*$H315*$I315)</f>
        <v>613268.13333333319</v>
      </c>
      <c r="DC315" s="36">
        <v>11</v>
      </c>
      <c r="DD315" s="36">
        <f t="shared" ref="DD315:DD319" si="2595">(DC315/12*5*$D315*$F315*$G315*$I315)+(DC315/12*7*$E315*$F315*$H315*$I315)</f>
        <v>210810.92083333328</v>
      </c>
      <c r="DE315" s="36"/>
      <c r="DF315" s="36">
        <f t="shared" ref="DF315:DF319" si="2596">(DE315/12*5*$D315*$F315*$G315*$J315)+(DE315/12*7*$E315*$F315*$H315*$J315)</f>
        <v>0</v>
      </c>
      <c r="DG315" s="36">
        <v>18</v>
      </c>
      <c r="DH315" s="36">
        <f t="shared" ref="DH315:DH319" si="2597">(DG315/12*5*$D315*$F315*$G315*$J315)+(DG315/12*7*$E315*$F315*$H315*$J315)</f>
        <v>413955.99</v>
      </c>
      <c r="DI315" s="36"/>
      <c r="DJ315" s="36">
        <f t="shared" ref="DJ315:DJ319" si="2598">(DI315/12*5*$D315*$F315*$G315*$K315)+(DI315/12*7*$E315*$F315*$H315*$K315)</f>
        <v>0</v>
      </c>
      <c r="DK315" s="36"/>
      <c r="DL315" s="36">
        <f t="shared" ref="DL315:DL319" si="2599">(DK315/12*5*$D315*$F315*$G315*$L315)+(DK315/12*7*$E315*$F315*$H315*$L315)</f>
        <v>0</v>
      </c>
      <c r="DM315" s="36"/>
      <c r="DN315" s="36">
        <f t="shared" ref="DN315:DN319" si="2600">(DM315*$D315*$F315*$G315*$J315)</f>
        <v>0</v>
      </c>
      <c r="DO315" s="36">
        <f t="shared" si="2549"/>
        <v>902</v>
      </c>
      <c r="DP315" s="36">
        <f t="shared" si="2549"/>
        <v>18597356.143333331</v>
      </c>
      <c r="DQ315" s="47">
        <f t="shared" si="2391"/>
        <v>902</v>
      </c>
      <c r="DR315" s="80">
        <f t="shared" si="2248"/>
        <v>1</v>
      </c>
    </row>
    <row r="316" spans="1:122" ht="15.75" customHeight="1" x14ac:dyDescent="0.25">
      <c r="A316" s="43">
        <v>1</v>
      </c>
      <c r="B316" s="44">
        <v>272</v>
      </c>
      <c r="C316" s="31" t="s">
        <v>441</v>
      </c>
      <c r="D316" s="32">
        <f t="shared" si="2250"/>
        <v>19063</v>
      </c>
      <c r="E316" s="33">
        <v>18530</v>
      </c>
      <c r="F316" s="45">
        <v>0.91</v>
      </c>
      <c r="G316" s="35">
        <v>1</v>
      </c>
      <c r="H316" s="35">
        <v>1</v>
      </c>
      <c r="I316" s="32">
        <v>1.4</v>
      </c>
      <c r="J316" s="32">
        <v>1.68</v>
      </c>
      <c r="K316" s="32">
        <v>2.23</v>
      </c>
      <c r="L316" s="32">
        <v>2.57</v>
      </c>
      <c r="M316" s="36">
        <v>0</v>
      </c>
      <c r="N316" s="36">
        <f t="shared" si="2550"/>
        <v>0</v>
      </c>
      <c r="O316" s="36">
        <v>0</v>
      </c>
      <c r="P316" s="36">
        <f t="shared" si="2550"/>
        <v>0</v>
      </c>
      <c r="Q316" s="36"/>
      <c r="R316" s="36">
        <f t="shared" si="2551"/>
        <v>0</v>
      </c>
      <c r="S316" s="36"/>
      <c r="T316" s="36">
        <f t="shared" si="2552"/>
        <v>0</v>
      </c>
      <c r="U316" s="36">
        <v>0</v>
      </c>
      <c r="V316" s="36">
        <f t="shared" si="2553"/>
        <v>0</v>
      </c>
      <c r="W316" s="36">
        <v>10</v>
      </c>
      <c r="X316" s="36">
        <f t="shared" si="2554"/>
        <v>238901.54166666666</v>
      </c>
      <c r="Y316" s="36"/>
      <c r="Z316" s="36">
        <f t="shared" si="2555"/>
        <v>0</v>
      </c>
      <c r="AA316" s="36"/>
      <c r="AB316" s="36">
        <f t="shared" si="2556"/>
        <v>0</v>
      </c>
      <c r="AC316" s="36">
        <v>0</v>
      </c>
      <c r="AD316" s="36">
        <f t="shared" si="2557"/>
        <v>0</v>
      </c>
      <c r="AE316" s="36">
        <v>0</v>
      </c>
      <c r="AF316" s="36">
        <f t="shared" si="2558"/>
        <v>0</v>
      </c>
      <c r="AG316" s="36"/>
      <c r="AH316" s="36">
        <f t="shared" si="2559"/>
        <v>0</v>
      </c>
      <c r="AI316" s="36"/>
      <c r="AJ316" s="36">
        <f t="shared" si="2560"/>
        <v>0</v>
      </c>
      <c r="AK316" s="39">
        <v>0</v>
      </c>
      <c r="AL316" s="36">
        <f t="shared" si="2561"/>
        <v>0</v>
      </c>
      <c r="AM316" s="40">
        <v>0</v>
      </c>
      <c r="AN316" s="36">
        <f t="shared" si="2562"/>
        <v>0</v>
      </c>
      <c r="AO316" s="36"/>
      <c r="AP316" s="36">
        <f t="shared" si="2563"/>
        <v>0</v>
      </c>
      <c r="AQ316" s="36"/>
      <c r="AR316" s="36">
        <f t="shared" si="2564"/>
        <v>0</v>
      </c>
      <c r="AS316" s="36"/>
      <c r="AT316" s="36">
        <f t="shared" si="2565"/>
        <v>0</v>
      </c>
      <c r="AU316" s="36"/>
      <c r="AV316" s="36">
        <f t="shared" si="2566"/>
        <v>0</v>
      </c>
      <c r="AW316" s="36"/>
      <c r="AX316" s="36">
        <f t="shared" si="2567"/>
        <v>0</v>
      </c>
      <c r="AY316" s="36"/>
      <c r="AZ316" s="36">
        <f t="shared" si="2568"/>
        <v>0</v>
      </c>
      <c r="BA316" s="36"/>
      <c r="BB316" s="36">
        <f t="shared" si="2569"/>
        <v>0</v>
      </c>
      <c r="BC316" s="36"/>
      <c r="BD316" s="36">
        <f t="shared" si="2570"/>
        <v>0</v>
      </c>
      <c r="BE316" s="36"/>
      <c r="BF316" s="36">
        <f t="shared" si="2571"/>
        <v>0</v>
      </c>
      <c r="BG316" s="36"/>
      <c r="BH316" s="36">
        <f t="shared" si="2572"/>
        <v>0</v>
      </c>
      <c r="BI316" s="36">
        <v>6</v>
      </c>
      <c r="BJ316" s="36">
        <f t="shared" si="2573"/>
        <v>143340.92499999999</v>
      </c>
      <c r="BK316" s="36">
        <v>33</v>
      </c>
      <c r="BL316" s="36">
        <f t="shared" si="2574"/>
        <v>788375.08749999991</v>
      </c>
      <c r="BM316" s="46"/>
      <c r="BN316" s="36">
        <f t="shared" si="2575"/>
        <v>0</v>
      </c>
      <c r="BO316" s="36"/>
      <c r="BP316" s="36">
        <f t="shared" si="2576"/>
        <v>0</v>
      </c>
      <c r="BQ316" s="36"/>
      <c r="BR316" s="36">
        <f t="shared" si="2577"/>
        <v>0</v>
      </c>
      <c r="BS316" s="36"/>
      <c r="BT316" s="36">
        <f t="shared" si="2578"/>
        <v>0</v>
      </c>
      <c r="BU316" s="36"/>
      <c r="BV316" s="36">
        <f t="shared" si="2579"/>
        <v>0</v>
      </c>
      <c r="BW316" s="36"/>
      <c r="BX316" s="36">
        <f t="shared" si="2580"/>
        <v>0</v>
      </c>
      <c r="BY316" s="36"/>
      <c r="BZ316" s="36">
        <f t="shared" si="2581"/>
        <v>0</v>
      </c>
      <c r="CA316" s="36"/>
      <c r="CB316" s="36">
        <f t="shared" si="2582"/>
        <v>0</v>
      </c>
      <c r="CC316" s="36"/>
      <c r="CD316" s="36">
        <f t="shared" si="2583"/>
        <v>0</v>
      </c>
      <c r="CE316" s="36"/>
      <c r="CF316" s="36">
        <f t="shared" si="2584"/>
        <v>0</v>
      </c>
      <c r="CG316" s="36"/>
      <c r="CH316" s="36">
        <f t="shared" si="2585"/>
        <v>0</v>
      </c>
      <c r="CI316" s="36"/>
      <c r="CJ316" s="36">
        <f t="shared" si="2586"/>
        <v>0</v>
      </c>
      <c r="CK316" s="36"/>
      <c r="CL316" s="36">
        <f t="shared" si="2587"/>
        <v>0</v>
      </c>
      <c r="CM316" s="36"/>
      <c r="CN316" s="36">
        <f t="shared" si="2587"/>
        <v>0</v>
      </c>
      <c r="CO316" s="41"/>
      <c r="CP316" s="36">
        <f t="shared" si="2588"/>
        <v>0</v>
      </c>
      <c r="CQ316" s="36"/>
      <c r="CR316" s="36">
        <f t="shared" si="2589"/>
        <v>0</v>
      </c>
      <c r="CS316" s="36"/>
      <c r="CT316" s="36">
        <f t="shared" si="2590"/>
        <v>0</v>
      </c>
      <c r="CU316" s="36"/>
      <c r="CV316" s="36">
        <f t="shared" si="2591"/>
        <v>0</v>
      </c>
      <c r="CW316" s="36"/>
      <c r="CX316" s="36">
        <f t="shared" si="2592"/>
        <v>0</v>
      </c>
      <c r="CY316" s="36"/>
      <c r="CZ316" s="36">
        <f t="shared" si="2593"/>
        <v>0</v>
      </c>
      <c r="DA316" s="36"/>
      <c r="DB316" s="36">
        <f t="shared" si="2594"/>
        <v>0</v>
      </c>
      <c r="DC316" s="36"/>
      <c r="DD316" s="36">
        <f t="shared" si="2595"/>
        <v>0</v>
      </c>
      <c r="DE316" s="36"/>
      <c r="DF316" s="36">
        <f t="shared" si="2596"/>
        <v>0</v>
      </c>
      <c r="DG316" s="36"/>
      <c r="DH316" s="36">
        <f t="shared" si="2597"/>
        <v>0</v>
      </c>
      <c r="DI316" s="36"/>
      <c r="DJ316" s="36">
        <f t="shared" si="2598"/>
        <v>0</v>
      </c>
      <c r="DK316" s="36"/>
      <c r="DL316" s="36">
        <f t="shared" si="2599"/>
        <v>0</v>
      </c>
      <c r="DM316" s="36"/>
      <c r="DN316" s="36">
        <f t="shared" si="2600"/>
        <v>0</v>
      </c>
      <c r="DO316" s="36">
        <f t="shared" si="2549"/>
        <v>49</v>
      </c>
      <c r="DP316" s="36">
        <f t="shared" si="2549"/>
        <v>1170617.5541666667</v>
      </c>
      <c r="DQ316" s="47">
        <f t="shared" si="2391"/>
        <v>49</v>
      </c>
      <c r="DR316" s="80">
        <f t="shared" si="2248"/>
        <v>1</v>
      </c>
    </row>
    <row r="317" spans="1:122" ht="30" customHeight="1" x14ac:dyDescent="0.25">
      <c r="A317" s="43">
        <v>1</v>
      </c>
      <c r="B317" s="44">
        <v>273</v>
      </c>
      <c r="C317" s="31" t="s">
        <v>442</v>
      </c>
      <c r="D317" s="32">
        <f t="shared" si="2250"/>
        <v>19063</v>
      </c>
      <c r="E317" s="33">
        <v>18530</v>
      </c>
      <c r="F317" s="45">
        <v>0.86</v>
      </c>
      <c r="G317" s="35">
        <v>1</v>
      </c>
      <c r="H317" s="35">
        <v>1</v>
      </c>
      <c r="I317" s="32">
        <v>1.4</v>
      </c>
      <c r="J317" s="32">
        <v>1.68</v>
      </c>
      <c r="K317" s="32">
        <v>2.23</v>
      </c>
      <c r="L317" s="32">
        <v>2.57</v>
      </c>
      <c r="M317" s="36">
        <v>81</v>
      </c>
      <c r="N317" s="36">
        <f t="shared" si="2550"/>
        <v>1828778.1749999998</v>
      </c>
      <c r="O317" s="36">
        <v>258</v>
      </c>
      <c r="P317" s="36">
        <f t="shared" si="2550"/>
        <v>5824997.1499999994</v>
      </c>
      <c r="Q317" s="36">
        <v>0</v>
      </c>
      <c r="R317" s="36">
        <f t="shared" si="2551"/>
        <v>0</v>
      </c>
      <c r="S317" s="36"/>
      <c r="T317" s="36">
        <f t="shared" si="2552"/>
        <v>0</v>
      </c>
      <c r="U317" s="36">
        <v>0</v>
      </c>
      <c r="V317" s="36">
        <f t="shared" si="2553"/>
        <v>0</v>
      </c>
      <c r="W317" s="36">
        <v>10</v>
      </c>
      <c r="X317" s="36">
        <f t="shared" si="2554"/>
        <v>225775.08333333334</v>
      </c>
      <c r="Y317" s="36">
        <v>0</v>
      </c>
      <c r="Z317" s="36">
        <f t="shared" si="2555"/>
        <v>0</v>
      </c>
      <c r="AA317" s="36">
        <v>0</v>
      </c>
      <c r="AB317" s="36">
        <f t="shared" si="2556"/>
        <v>0</v>
      </c>
      <c r="AC317" s="36">
        <v>0</v>
      </c>
      <c r="AD317" s="36">
        <f t="shared" si="2557"/>
        <v>0</v>
      </c>
      <c r="AE317" s="36">
        <v>0</v>
      </c>
      <c r="AF317" s="36">
        <f t="shared" si="2558"/>
        <v>0</v>
      </c>
      <c r="AG317" s="36">
        <v>6</v>
      </c>
      <c r="AH317" s="36">
        <f t="shared" si="2559"/>
        <v>135465.04999999999</v>
      </c>
      <c r="AI317" s="36"/>
      <c r="AJ317" s="36">
        <f t="shared" si="2560"/>
        <v>0</v>
      </c>
      <c r="AK317" s="39">
        <v>0</v>
      </c>
      <c r="AL317" s="36">
        <f t="shared" si="2561"/>
        <v>0</v>
      </c>
      <c r="AM317" s="40">
        <v>75</v>
      </c>
      <c r="AN317" s="36">
        <f t="shared" si="2562"/>
        <v>2031975.75</v>
      </c>
      <c r="AO317" s="36">
        <v>0</v>
      </c>
      <c r="AP317" s="36">
        <f t="shared" si="2563"/>
        <v>0</v>
      </c>
      <c r="AQ317" s="36">
        <v>274</v>
      </c>
      <c r="AR317" s="36">
        <f t="shared" si="2564"/>
        <v>7423484.7399999993</v>
      </c>
      <c r="AS317" s="36"/>
      <c r="AT317" s="36">
        <f t="shared" si="2565"/>
        <v>0</v>
      </c>
      <c r="AU317" s="36"/>
      <c r="AV317" s="36">
        <f t="shared" si="2566"/>
        <v>0</v>
      </c>
      <c r="AW317" s="36"/>
      <c r="AX317" s="36">
        <f t="shared" si="2567"/>
        <v>0</v>
      </c>
      <c r="AY317" s="36">
        <v>18</v>
      </c>
      <c r="AZ317" s="36">
        <f t="shared" si="2568"/>
        <v>487674.17999999993</v>
      </c>
      <c r="BA317" s="36">
        <v>0</v>
      </c>
      <c r="BB317" s="36">
        <f t="shared" si="2569"/>
        <v>0</v>
      </c>
      <c r="BC317" s="36">
        <v>0</v>
      </c>
      <c r="BD317" s="36">
        <f t="shared" si="2570"/>
        <v>0</v>
      </c>
      <c r="BE317" s="36">
        <v>0</v>
      </c>
      <c r="BF317" s="36">
        <f t="shared" si="2571"/>
        <v>0</v>
      </c>
      <c r="BG317" s="36">
        <v>0</v>
      </c>
      <c r="BH317" s="36">
        <f t="shared" si="2572"/>
        <v>0</v>
      </c>
      <c r="BI317" s="36">
        <v>105</v>
      </c>
      <c r="BJ317" s="36">
        <f t="shared" si="2573"/>
        <v>2370638.375</v>
      </c>
      <c r="BK317" s="36">
        <v>225</v>
      </c>
      <c r="BL317" s="36">
        <f t="shared" si="2574"/>
        <v>5079939.375</v>
      </c>
      <c r="BM317" s="46">
        <v>0</v>
      </c>
      <c r="BN317" s="36">
        <f t="shared" si="2575"/>
        <v>0</v>
      </c>
      <c r="BO317" s="36">
        <v>0</v>
      </c>
      <c r="BP317" s="36">
        <f t="shared" si="2576"/>
        <v>0</v>
      </c>
      <c r="BQ317" s="36">
        <v>0</v>
      </c>
      <c r="BR317" s="36">
        <f t="shared" si="2577"/>
        <v>0</v>
      </c>
      <c r="BS317" s="36"/>
      <c r="BT317" s="36">
        <f t="shared" si="2578"/>
        <v>0</v>
      </c>
      <c r="BU317" s="36">
        <v>0</v>
      </c>
      <c r="BV317" s="36">
        <f t="shared" si="2579"/>
        <v>0</v>
      </c>
      <c r="BW317" s="36"/>
      <c r="BX317" s="36">
        <f t="shared" si="2580"/>
        <v>0</v>
      </c>
      <c r="BY317" s="36">
        <v>0</v>
      </c>
      <c r="BZ317" s="36">
        <f t="shared" si="2581"/>
        <v>0</v>
      </c>
      <c r="CA317" s="36">
        <v>11</v>
      </c>
      <c r="CB317" s="36">
        <f t="shared" si="2582"/>
        <v>298023.11</v>
      </c>
      <c r="CC317" s="36">
        <v>30</v>
      </c>
      <c r="CD317" s="36">
        <f t="shared" si="2583"/>
        <v>677325.25</v>
      </c>
      <c r="CE317" s="36"/>
      <c r="CF317" s="36">
        <f t="shared" si="2584"/>
        <v>0</v>
      </c>
      <c r="CG317" s="36">
        <v>57</v>
      </c>
      <c r="CH317" s="36">
        <f t="shared" si="2585"/>
        <v>1286917.9749999996</v>
      </c>
      <c r="CI317" s="36">
        <v>2</v>
      </c>
      <c r="CJ317" s="36">
        <f t="shared" si="2586"/>
        <v>45155.016666666663</v>
      </c>
      <c r="CK317" s="36">
        <v>70</v>
      </c>
      <c r="CL317" s="36">
        <f t="shared" si="2587"/>
        <v>1896510.6999999997</v>
      </c>
      <c r="CM317" s="36">
        <v>30</v>
      </c>
      <c r="CN317" s="36">
        <f t="shared" si="2587"/>
        <v>812790.29999999993</v>
      </c>
      <c r="CO317" s="41">
        <v>16</v>
      </c>
      <c r="CP317" s="36">
        <f t="shared" si="2588"/>
        <v>361240.1333333333</v>
      </c>
      <c r="CQ317" s="36">
        <v>15</v>
      </c>
      <c r="CR317" s="36">
        <f t="shared" si="2589"/>
        <v>406395.14999999997</v>
      </c>
      <c r="CS317" s="36"/>
      <c r="CT317" s="36">
        <f t="shared" si="2590"/>
        <v>0</v>
      </c>
      <c r="CU317" s="36">
        <v>3</v>
      </c>
      <c r="CV317" s="36">
        <f t="shared" si="2591"/>
        <v>81279.03</v>
      </c>
      <c r="CW317" s="36">
        <v>20</v>
      </c>
      <c r="CX317" s="36">
        <f t="shared" si="2592"/>
        <v>541860.19999999995</v>
      </c>
      <c r="CY317" s="36">
        <v>56</v>
      </c>
      <c r="CZ317" s="36">
        <f t="shared" si="2593"/>
        <v>1517208.56</v>
      </c>
      <c r="DA317" s="36">
        <v>78</v>
      </c>
      <c r="DB317" s="36">
        <f t="shared" si="2594"/>
        <v>1761045.65</v>
      </c>
      <c r="DC317" s="36">
        <v>21</v>
      </c>
      <c r="DD317" s="36">
        <f t="shared" si="2595"/>
        <v>474127.67499999999</v>
      </c>
      <c r="DE317" s="36"/>
      <c r="DF317" s="36">
        <f t="shared" si="2596"/>
        <v>0</v>
      </c>
      <c r="DG317" s="36">
        <v>40</v>
      </c>
      <c r="DH317" s="36">
        <f t="shared" si="2597"/>
        <v>1083720.3999999999</v>
      </c>
      <c r="DI317" s="36">
        <v>4</v>
      </c>
      <c r="DJ317" s="36">
        <f t="shared" si="2598"/>
        <v>143850.98166666666</v>
      </c>
      <c r="DK317" s="36"/>
      <c r="DL317" s="36">
        <f t="shared" si="2599"/>
        <v>0</v>
      </c>
      <c r="DM317" s="36"/>
      <c r="DN317" s="36">
        <f t="shared" si="2600"/>
        <v>0</v>
      </c>
      <c r="DO317" s="36">
        <f t="shared" si="2549"/>
        <v>1505</v>
      </c>
      <c r="DP317" s="36">
        <f t="shared" si="2549"/>
        <v>36796178.00999999</v>
      </c>
      <c r="DQ317" s="47">
        <f t="shared" si="2391"/>
        <v>1505</v>
      </c>
      <c r="DR317" s="80">
        <f t="shared" si="2248"/>
        <v>1</v>
      </c>
    </row>
    <row r="318" spans="1:122" ht="36" customHeight="1" x14ac:dyDescent="0.25">
      <c r="A318" s="43">
        <v>1</v>
      </c>
      <c r="B318" s="44">
        <v>274</v>
      </c>
      <c r="C318" s="31" t="s">
        <v>443</v>
      </c>
      <c r="D318" s="32">
        <f t="shared" si="2250"/>
        <v>19063</v>
      </c>
      <c r="E318" s="33">
        <v>18530</v>
      </c>
      <c r="F318" s="45">
        <v>1.24</v>
      </c>
      <c r="G318" s="35">
        <v>1</v>
      </c>
      <c r="H318" s="35">
        <v>1</v>
      </c>
      <c r="I318" s="32">
        <v>1.4</v>
      </c>
      <c r="J318" s="32">
        <v>1.68</v>
      </c>
      <c r="K318" s="32">
        <v>2.23</v>
      </c>
      <c r="L318" s="32">
        <v>2.57</v>
      </c>
      <c r="M318" s="36">
        <v>0</v>
      </c>
      <c r="N318" s="36">
        <f t="shared" si="2550"/>
        <v>0</v>
      </c>
      <c r="O318" s="36">
        <v>60</v>
      </c>
      <c r="P318" s="36">
        <f t="shared" si="2550"/>
        <v>1953216.9999999998</v>
      </c>
      <c r="Q318" s="36">
        <v>0</v>
      </c>
      <c r="R318" s="36">
        <f t="shared" si="2551"/>
        <v>0</v>
      </c>
      <c r="S318" s="36"/>
      <c r="T318" s="36">
        <f t="shared" si="2552"/>
        <v>0</v>
      </c>
      <c r="U318" s="36">
        <v>0</v>
      </c>
      <c r="V318" s="36">
        <f t="shared" si="2553"/>
        <v>0</v>
      </c>
      <c r="W318" s="36">
        <v>3</v>
      </c>
      <c r="X318" s="36">
        <f t="shared" si="2554"/>
        <v>97660.849999999991</v>
      </c>
      <c r="Y318" s="36">
        <v>0</v>
      </c>
      <c r="Z318" s="36">
        <f t="shared" si="2555"/>
        <v>0</v>
      </c>
      <c r="AA318" s="36">
        <v>0</v>
      </c>
      <c r="AB318" s="36">
        <f t="shared" si="2556"/>
        <v>0</v>
      </c>
      <c r="AC318" s="36">
        <v>0</v>
      </c>
      <c r="AD318" s="36">
        <f t="shared" si="2557"/>
        <v>0</v>
      </c>
      <c r="AE318" s="36">
        <v>0</v>
      </c>
      <c r="AF318" s="36">
        <f t="shared" si="2558"/>
        <v>0</v>
      </c>
      <c r="AG318" s="36">
        <v>0</v>
      </c>
      <c r="AH318" s="36">
        <f t="shared" si="2559"/>
        <v>0</v>
      </c>
      <c r="AI318" s="36"/>
      <c r="AJ318" s="36">
        <f t="shared" si="2560"/>
        <v>0</v>
      </c>
      <c r="AK318" s="39">
        <v>0</v>
      </c>
      <c r="AL318" s="36">
        <f t="shared" si="2561"/>
        <v>0</v>
      </c>
      <c r="AM318" s="40">
        <v>18</v>
      </c>
      <c r="AN318" s="36">
        <f t="shared" si="2562"/>
        <v>703158.12</v>
      </c>
      <c r="AO318" s="36">
        <v>0</v>
      </c>
      <c r="AP318" s="36">
        <f t="shared" si="2563"/>
        <v>0</v>
      </c>
      <c r="AQ318" s="36">
        <v>44</v>
      </c>
      <c r="AR318" s="36">
        <f t="shared" si="2564"/>
        <v>1718830.96</v>
      </c>
      <c r="AS318" s="36">
        <v>0</v>
      </c>
      <c r="AT318" s="36">
        <f t="shared" si="2565"/>
        <v>0</v>
      </c>
      <c r="AU318" s="36"/>
      <c r="AV318" s="36">
        <f t="shared" si="2566"/>
        <v>0</v>
      </c>
      <c r="AW318" s="36"/>
      <c r="AX318" s="36">
        <f t="shared" si="2567"/>
        <v>0</v>
      </c>
      <c r="AY318" s="36"/>
      <c r="AZ318" s="36">
        <f t="shared" si="2568"/>
        <v>0</v>
      </c>
      <c r="BA318" s="36">
        <v>0</v>
      </c>
      <c r="BB318" s="36">
        <f t="shared" si="2569"/>
        <v>0</v>
      </c>
      <c r="BC318" s="36">
        <v>0</v>
      </c>
      <c r="BD318" s="36">
        <f t="shared" si="2570"/>
        <v>0</v>
      </c>
      <c r="BE318" s="36">
        <v>0</v>
      </c>
      <c r="BF318" s="36">
        <f t="shared" si="2571"/>
        <v>0</v>
      </c>
      <c r="BG318" s="36">
        <v>0</v>
      </c>
      <c r="BH318" s="36">
        <f t="shared" si="2572"/>
        <v>0</v>
      </c>
      <c r="BI318" s="36">
        <v>21</v>
      </c>
      <c r="BJ318" s="36">
        <f t="shared" si="2573"/>
        <v>683625.95</v>
      </c>
      <c r="BK318" s="36">
        <v>75</v>
      </c>
      <c r="BL318" s="36">
        <f t="shared" si="2574"/>
        <v>2441521.25</v>
      </c>
      <c r="BM318" s="46">
        <v>0</v>
      </c>
      <c r="BN318" s="36">
        <f t="shared" si="2575"/>
        <v>0</v>
      </c>
      <c r="BO318" s="36">
        <v>0</v>
      </c>
      <c r="BP318" s="36">
        <f t="shared" si="2576"/>
        <v>0</v>
      </c>
      <c r="BQ318" s="36">
        <v>0</v>
      </c>
      <c r="BR318" s="36">
        <f t="shared" si="2577"/>
        <v>0</v>
      </c>
      <c r="BS318" s="36">
        <v>0</v>
      </c>
      <c r="BT318" s="36">
        <f t="shared" si="2578"/>
        <v>0</v>
      </c>
      <c r="BU318" s="36">
        <v>0</v>
      </c>
      <c r="BV318" s="36">
        <f t="shared" si="2579"/>
        <v>0</v>
      </c>
      <c r="BW318" s="36"/>
      <c r="BX318" s="36">
        <f t="shared" si="2580"/>
        <v>0</v>
      </c>
      <c r="BY318" s="36">
        <v>0</v>
      </c>
      <c r="BZ318" s="36">
        <f t="shared" si="2581"/>
        <v>0</v>
      </c>
      <c r="CA318" s="36">
        <v>2</v>
      </c>
      <c r="CB318" s="36">
        <f t="shared" si="2582"/>
        <v>78128.679999999993</v>
      </c>
      <c r="CC318" s="36"/>
      <c r="CD318" s="36">
        <f t="shared" si="2583"/>
        <v>0</v>
      </c>
      <c r="CE318" s="36"/>
      <c r="CF318" s="36">
        <f t="shared" si="2584"/>
        <v>0</v>
      </c>
      <c r="CG318" s="36"/>
      <c r="CH318" s="36">
        <f t="shared" si="2585"/>
        <v>0</v>
      </c>
      <c r="CI318" s="36">
        <v>6</v>
      </c>
      <c r="CJ318" s="36">
        <f t="shared" si="2586"/>
        <v>195321.69999999998</v>
      </c>
      <c r="CK318" s="36">
        <v>8</v>
      </c>
      <c r="CL318" s="36">
        <f t="shared" si="2587"/>
        <v>312514.71999999997</v>
      </c>
      <c r="CM318" s="36">
        <v>4</v>
      </c>
      <c r="CN318" s="36">
        <f t="shared" si="2587"/>
        <v>156257.35999999999</v>
      </c>
      <c r="CO318" s="41"/>
      <c r="CP318" s="36">
        <f t="shared" si="2588"/>
        <v>0</v>
      </c>
      <c r="CQ318" s="36">
        <v>1</v>
      </c>
      <c r="CR318" s="36">
        <f t="shared" si="2589"/>
        <v>39064.339999999997</v>
      </c>
      <c r="CS318" s="36"/>
      <c r="CT318" s="36">
        <f t="shared" si="2590"/>
        <v>0</v>
      </c>
      <c r="CU318" s="36">
        <v>3</v>
      </c>
      <c r="CV318" s="36">
        <f t="shared" si="2591"/>
        <v>117193.01999999999</v>
      </c>
      <c r="CW318" s="36"/>
      <c r="CX318" s="36">
        <f t="shared" si="2592"/>
        <v>0</v>
      </c>
      <c r="CY318" s="36">
        <v>15</v>
      </c>
      <c r="CZ318" s="36">
        <f t="shared" si="2593"/>
        <v>585965.1</v>
      </c>
      <c r="DA318" s="36">
        <v>9</v>
      </c>
      <c r="DB318" s="36">
        <f t="shared" si="2594"/>
        <v>292982.55</v>
      </c>
      <c r="DC318" s="36"/>
      <c r="DD318" s="36">
        <f t="shared" si="2595"/>
        <v>0</v>
      </c>
      <c r="DE318" s="36"/>
      <c r="DF318" s="36">
        <f t="shared" si="2596"/>
        <v>0</v>
      </c>
      <c r="DG318" s="36"/>
      <c r="DH318" s="36">
        <f t="shared" si="2597"/>
        <v>0</v>
      </c>
      <c r="DI318" s="36"/>
      <c r="DJ318" s="36">
        <f t="shared" si="2598"/>
        <v>0</v>
      </c>
      <c r="DK318" s="36"/>
      <c r="DL318" s="36">
        <f t="shared" si="2599"/>
        <v>0</v>
      </c>
      <c r="DM318" s="36"/>
      <c r="DN318" s="36">
        <f t="shared" si="2600"/>
        <v>0</v>
      </c>
      <c r="DO318" s="36">
        <f t="shared" si="2549"/>
        <v>269</v>
      </c>
      <c r="DP318" s="36">
        <f t="shared" si="2549"/>
        <v>9375441.5999999996</v>
      </c>
      <c r="DQ318" s="47">
        <f t="shared" si="2391"/>
        <v>269</v>
      </c>
      <c r="DR318" s="80">
        <f t="shared" si="2248"/>
        <v>1</v>
      </c>
    </row>
    <row r="319" spans="1:122" ht="36" customHeight="1" x14ac:dyDescent="0.25">
      <c r="A319" s="43">
        <v>1</v>
      </c>
      <c r="B319" s="44">
        <v>275</v>
      </c>
      <c r="C319" s="31" t="s">
        <v>444</v>
      </c>
      <c r="D319" s="32">
        <f t="shared" si="2250"/>
        <v>19063</v>
      </c>
      <c r="E319" s="33">
        <v>18530</v>
      </c>
      <c r="F319" s="45">
        <v>1.78</v>
      </c>
      <c r="G319" s="35">
        <v>1</v>
      </c>
      <c r="H319" s="35">
        <v>1</v>
      </c>
      <c r="I319" s="32">
        <v>1.4</v>
      </c>
      <c r="J319" s="32">
        <v>1.68</v>
      </c>
      <c r="K319" s="32">
        <v>2.23</v>
      </c>
      <c r="L319" s="32">
        <v>2.57</v>
      </c>
      <c r="M319" s="36">
        <v>96</v>
      </c>
      <c r="N319" s="36">
        <f t="shared" si="2550"/>
        <v>4486098.4000000004</v>
      </c>
      <c r="O319" s="36">
        <v>1</v>
      </c>
      <c r="P319" s="36">
        <f t="shared" si="2550"/>
        <v>46730.191666666666</v>
      </c>
      <c r="Q319" s="36"/>
      <c r="R319" s="36">
        <f t="shared" si="2551"/>
        <v>0</v>
      </c>
      <c r="S319" s="36"/>
      <c r="T319" s="36">
        <f t="shared" si="2552"/>
        <v>0</v>
      </c>
      <c r="U319" s="36">
        <v>0</v>
      </c>
      <c r="V319" s="36">
        <f t="shared" si="2553"/>
        <v>0</v>
      </c>
      <c r="W319" s="36">
        <v>20</v>
      </c>
      <c r="X319" s="36">
        <f t="shared" si="2554"/>
        <v>934603.83333333337</v>
      </c>
      <c r="Y319" s="36"/>
      <c r="Z319" s="36">
        <f t="shared" si="2555"/>
        <v>0</v>
      </c>
      <c r="AA319" s="36"/>
      <c r="AB319" s="36">
        <f t="shared" si="2556"/>
        <v>0</v>
      </c>
      <c r="AC319" s="36">
        <v>0</v>
      </c>
      <c r="AD319" s="36">
        <f t="shared" si="2557"/>
        <v>0</v>
      </c>
      <c r="AE319" s="36">
        <v>0</v>
      </c>
      <c r="AF319" s="36">
        <f t="shared" si="2558"/>
        <v>0</v>
      </c>
      <c r="AG319" s="36"/>
      <c r="AH319" s="36">
        <f t="shared" si="2559"/>
        <v>0</v>
      </c>
      <c r="AI319" s="36"/>
      <c r="AJ319" s="36">
        <f t="shared" si="2560"/>
        <v>0</v>
      </c>
      <c r="AK319" s="39">
        <v>0</v>
      </c>
      <c r="AL319" s="36">
        <f t="shared" si="2561"/>
        <v>0</v>
      </c>
      <c r="AM319" s="40">
        <v>0</v>
      </c>
      <c r="AN319" s="36">
        <f t="shared" si="2562"/>
        <v>0</v>
      </c>
      <c r="AO319" s="36"/>
      <c r="AP319" s="36">
        <f t="shared" si="2563"/>
        <v>0</v>
      </c>
      <c r="AQ319" s="36"/>
      <c r="AR319" s="36">
        <f t="shared" si="2564"/>
        <v>0</v>
      </c>
      <c r="AS319" s="36"/>
      <c r="AT319" s="36">
        <f t="shared" si="2565"/>
        <v>0</v>
      </c>
      <c r="AU319" s="36"/>
      <c r="AV319" s="36">
        <f t="shared" si="2566"/>
        <v>0</v>
      </c>
      <c r="AW319" s="36"/>
      <c r="AX319" s="36">
        <f t="shared" si="2567"/>
        <v>0</v>
      </c>
      <c r="AY319" s="36">
        <v>11</v>
      </c>
      <c r="AZ319" s="36">
        <f t="shared" si="2568"/>
        <v>616838.52999999991</v>
      </c>
      <c r="BA319" s="36"/>
      <c r="BB319" s="36">
        <f t="shared" si="2569"/>
        <v>0</v>
      </c>
      <c r="BC319" s="36"/>
      <c r="BD319" s="36">
        <f t="shared" si="2570"/>
        <v>0</v>
      </c>
      <c r="BE319" s="36"/>
      <c r="BF319" s="36">
        <f t="shared" si="2571"/>
        <v>0</v>
      </c>
      <c r="BG319" s="36"/>
      <c r="BH319" s="36">
        <f t="shared" si="2572"/>
        <v>0</v>
      </c>
      <c r="BI319" s="36">
        <v>21</v>
      </c>
      <c r="BJ319" s="36">
        <f t="shared" si="2573"/>
        <v>981334.02499999991</v>
      </c>
      <c r="BK319" s="36">
        <v>0</v>
      </c>
      <c r="BL319" s="36">
        <f t="shared" si="2574"/>
        <v>0</v>
      </c>
      <c r="BM319" s="46"/>
      <c r="BN319" s="36">
        <f t="shared" si="2575"/>
        <v>0</v>
      </c>
      <c r="BO319" s="36"/>
      <c r="BP319" s="36">
        <f t="shared" si="2576"/>
        <v>0</v>
      </c>
      <c r="BQ319" s="36"/>
      <c r="BR319" s="36">
        <f t="shared" si="2577"/>
        <v>0</v>
      </c>
      <c r="BS319" s="36"/>
      <c r="BT319" s="36">
        <f t="shared" si="2578"/>
        <v>0</v>
      </c>
      <c r="BU319" s="36"/>
      <c r="BV319" s="36">
        <f t="shared" si="2579"/>
        <v>0</v>
      </c>
      <c r="BW319" s="36"/>
      <c r="BX319" s="36">
        <f t="shared" si="2580"/>
        <v>0</v>
      </c>
      <c r="BY319" s="36"/>
      <c r="BZ319" s="36">
        <f t="shared" si="2581"/>
        <v>0</v>
      </c>
      <c r="CA319" s="36"/>
      <c r="CB319" s="36">
        <f t="shared" si="2582"/>
        <v>0</v>
      </c>
      <c r="CC319" s="36"/>
      <c r="CD319" s="36">
        <f t="shared" si="2583"/>
        <v>0</v>
      </c>
      <c r="CE319" s="36"/>
      <c r="CF319" s="36">
        <f t="shared" si="2584"/>
        <v>0</v>
      </c>
      <c r="CG319" s="36"/>
      <c r="CH319" s="36">
        <f t="shared" si="2585"/>
        <v>0</v>
      </c>
      <c r="CI319" s="36"/>
      <c r="CJ319" s="36">
        <f t="shared" si="2586"/>
        <v>0</v>
      </c>
      <c r="CK319" s="36">
        <v>20</v>
      </c>
      <c r="CL319" s="36">
        <f t="shared" si="2587"/>
        <v>1121524.6000000001</v>
      </c>
      <c r="CM319" s="36"/>
      <c r="CN319" s="36">
        <f t="shared" si="2587"/>
        <v>0</v>
      </c>
      <c r="CO319" s="41">
        <v>1</v>
      </c>
      <c r="CP319" s="36">
        <f t="shared" si="2588"/>
        <v>46730.191666666666</v>
      </c>
      <c r="CQ319" s="36">
        <v>3</v>
      </c>
      <c r="CR319" s="36">
        <f t="shared" si="2589"/>
        <v>168228.69</v>
      </c>
      <c r="CS319" s="36"/>
      <c r="CT319" s="36">
        <f t="shared" si="2590"/>
        <v>0</v>
      </c>
      <c r="CU319" s="36">
        <v>12</v>
      </c>
      <c r="CV319" s="36">
        <f t="shared" si="2591"/>
        <v>672914.76</v>
      </c>
      <c r="CW319" s="36"/>
      <c r="CX319" s="36">
        <f t="shared" si="2592"/>
        <v>0</v>
      </c>
      <c r="CY319" s="36"/>
      <c r="CZ319" s="36">
        <f t="shared" si="2593"/>
        <v>0</v>
      </c>
      <c r="DA319" s="36"/>
      <c r="DB319" s="36">
        <f t="shared" si="2594"/>
        <v>0</v>
      </c>
      <c r="DC319" s="36">
        <v>3</v>
      </c>
      <c r="DD319" s="36">
        <f t="shared" si="2595"/>
        <v>140190.57500000001</v>
      </c>
      <c r="DE319" s="36"/>
      <c r="DF319" s="36">
        <f t="shared" si="2596"/>
        <v>0</v>
      </c>
      <c r="DG319" s="36"/>
      <c r="DH319" s="36">
        <f t="shared" si="2597"/>
        <v>0</v>
      </c>
      <c r="DI319" s="36"/>
      <c r="DJ319" s="36">
        <f t="shared" si="2598"/>
        <v>0</v>
      </c>
      <c r="DK319" s="36"/>
      <c r="DL319" s="36">
        <f t="shared" si="2599"/>
        <v>0</v>
      </c>
      <c r="DM319" s="36"/>
      <c r="DN319" s="36">
        <f t="shared" si="2600"/>
        <v>0</v>
      </c>
      <c r="DO319" s="36">
        <f t="shared" si="2549"/>
        <v>188</v>
      </c>
      <c r="DP319" s="36">
        <f t="shared" si="2549"/>
        <v>9215193.796666665</v>
      </c>
      <c r="DQ319" s="47">
        <f t="shared" si="2391"/>
        <v>188</v>
      </c>
      <c r="DR319" s="80">
        <f t="shared" si="2248"/>
        <v>1</v>
      </c>
    </row>
    <row r="320" spans="1:122" ht="30" customHeight="1" x14ac:dyDescent="0.25">
      <c r="A320" s="43"/>
      <c r="B320" s="44">
        <v>276</v>
      </c>
      <c r="C320" s="31" t="s">
        <v>445</v>
      </c>
      <c r="D320" s="32">
        <f t="shared" si="2250"/>
        <v>19063</v>
      </c>
      <c r="E320" s="33">
        <v>18530</v>
      </c>
      <c r="F320" s="45">
        <v>1.1299999999999999</v>
      </c>
      <c r="G320" s="35">
        <v>1</v>
      </c>
      <c r="H320" s="35">
        <v>1</v>
      </c>
      <c r="I320" s="32">
        <v>1.4</v>
      </c>
      <c r="J320" s="32">
        <v>1.68</v>
      </c>
      <c r="K320" s="32">
        <v>2.23</v>
      </c>
      <c r="L320" s="32">
        <v>2.57</v>
      </c>
      <c r="M320" s="36">
        <v>57</v>
      </c>
      <c r="N320" s="36">
        <f t="shared" ref="N320:P346" si="2601">(M320/12*5*$D320*$F320*$G320*$I320*N$11)+(M320/12*7*$E320*$F320*$H320*$I320*N$12)</f>
        <v>1795583.3876749999</v>
      </c>
      <c r="O320" s="36">
        <v>37</v>
      </c>
      <c r="P320" s="36">
        <f t="shared" si="2601"/>
        <v>1165554.1288416667</v>
      </c>
      <c r="Q320" s="36">
        <v>0</v>
      </c>
      <c r="R320" s="36">
        <f t="shared" ref="R320:R322" si="2602">(Q320/12*5*$D320*$F320*$G320*$I320*R$11)+(Q320/12*7*$E320*$F320*$H320*$I320*R$12)</f>
        <v>0</v>
      </c>
      <c r="S320" s="36"/>
      <c r="T320" s="36">
        <f t="shared" ref="T320:T322" si="2603">(S320/12*5*$D320*$F320*$G320*$I320*T$11)+(S320/12*7*$E320*$F320*$H320*$I320*T$12)</f>
        <v>0</v>
      </c>
      <c r="U320" s="36">
        <v>25</v>
      </c>
      <c r="V320" s="36">
        <f t="shared" ref="V320:V322" si="2604">(U320/12*5*$D320*$F320*$G320*$I320*V$11)+(U320/12*7*$E320*$F320*$H320*$I320*V$12)</f>
        <v>792876.99356249999</v>
      </c>
      <c r="W320" s="36">
        <v>20</v>
      </c>
      <c r="X320" s="36">
        <f t="shared" ref="X320:X322" si="2605">(W320/12*5*$D320*$F320*$G320*$I320*X$11)+(W320/12*7*$E320*$F320*$H320*$I320*X$12)</f>
        <v>630029.25883333338</v>
      </c>
      <c r="Y320" s="36">
        <v>0</v>
      </c>
      <c r="Z320" s="36">
        <f t="shared" ref="Z320:Z322" si="2606">(Y320/12*5*$D320*$F320*$G320*$I320*Z$11)+(Y320/12*7*$E320*$F320*$H320*$I320*Z$12)</f>
        <v>0</v>
      </c>
      <c r="AA320" s="36">
        <v>0</v>
      </c>
      <c r="AB320" s="36">
        <f t="shared" ref="AB320:AB322" si="2607">(AA320/12*5*$D320*$F320*$G320*$I320*AB$11)+(AA320/12*7*$E320*$F320*$H320*$I320*AB$12)</f>
        <v>0</v>
      </c>
      <c r="AC320" s="36">
        <v>15</v>
      </c>
      <c r="AD320" s="36">
        <f t="shared" ref="AD320:AD322" si="2608">(AC320/12*5*$D320*$F320*$G320*$I320*AD$11)+(AC320/12*7*$E320*$F320*$H320*$I320*AD$12)</f>
        <v>556233.67187499988</v>
      </c>
      <c r="AE320" s="36">
        <v>20</v>
      </c>
      <c r="AF320" s="36">
        <f t="shared" ref="AF320:AF322" si="2609">(AE320/12*5*$D320*$F320*$G320*$I320*AF$11)+(AE320/12*7*$E320*$F320*$H320*$I320*AF$12)</f>
        <v>630029.25883333338</v>
      </c>
      <c r="AG320" s="36">
        <v>0</v>
      </c>
      <c r="AH320" s="36">
        <f t="shared" ref="AH320:AH322" si="2610">(AG320/12*5*$D320*$F320*$G320*$I320*AH$11)+(AG320/12*7*$E320*$F320*$H320*$I320*AH$12)</f>
        <v>0</v>
      </c>
      <c r="AI320" s="36"/>
      <c r="AJ320" s="36">
        <f t="shared" ref="AJ320:AJ322" si="2611">(AI320/12*5*$D320*$F320*$G320*$I320*AJ$11)+(AI320/12*7*$E320*$F320*$H320*$I320*AJ$12)</f>
        <v>0</v>
      </c>
      <c r="AK320" s="39">
        <v>0</v>
      </c>
      <c r="AL320" s="36">
        <f t="shared" ref="AL320:AL322" si="2612">(AK320/12*5*$D320*$F320*$G320*$I320*AL$11)+(AK320/12*7*$E320*$F320*$H320*$I320*AL$12)</f>
        <v>0</v>
      </c>
      <c r="AM320" s="40">
        <v>33</v>
      </c>
      <c r="AN320" s="36">
        <f t="shared" ref="AN320:AN326" si="2613">(AM320/12*5*$D320*$F320*$G320*$J320*AN$11)+(AM320/12*7*$E320*$F320*$H320*$J320*AN$12)</f>
        <v>1201687.7315519999</v>
      </c>
      <c r="AO320" s="36">
        <v>0</v>
      </c>
      <c r="AP320" s="36">
        <f t="shared" ref="AP320:AP326" si="2614">(AO320/12*5*$D320*$F320*$G320*$J320*AP$11)+(AO320/12*7*$E320*$F320*$H320*$J320*AP$12)</f>
        <v>0</v>
      </c>
      <c r="AQ320" s="36">
        <v>47</v>
      </c>
      <c r="AR320" s="36">
        <f t="shared" ref="AR320:AR326" si="2615">(AQ320/12*5*$D320*$F320*$G320*$J320*AR$11)+(AQ320/12*7*$E320*$F320*$H320*$J320*AR$12)</f>
        <v>1711494.6479679998</v>
      </c>
      <c r="AS320" s="36">
        <v>20</v>
      </c>
      <c r="AT320" s="36">
        <f t="shared" ref="AT320:AT326" si="2616">(AS320/12*5*$D320*$F320*$G320*$J320*AT$11)+(AS320/12*7*$E320*$F320*$H320*$J320*AT$12)</f>
        <v>751511.46069999994</v>
      </c>
      <c r="AU320" s="36"/>
      <c r="AV320" s="36">
        <f t="shared" ref="AV320:AV322" si="2617">(AU320/12*5*$D320*$F320*$G320*$I320*AV$11)+(AU320/12*7*$E320*$F320*$H320*$I320*AV$12)</f>
        <v>0</v>
      </c>
      <c r="AW320" s="36"/>
      <c r="AX320" s="36">
        <f t="shared" ref="AX320:AX322" si="2618">(AW320/12*5*$D320*$F320*$G320*$I320*AX$11)+(AW320/12*7*$E320*$F320*$H320*$I320*AX$12)</f>
        <v>0</v>
      </c>
      <c r="AY320" s="36"/>
      <c r="AZ320" s="36">
        <f t="shared" ref="AZ320:AZ326" si="2619">(AY320/12*5*$D320*$F320*$G320*$J320*AZ$11)+(AY320/12*7*$E320*$F320*$H320*$J320*AZ$12)</f>
        <v>0</v>
      </c>
      <c r="BA320" s="36">
        <v>0</v>
      </c>
      <c r="BB320" s="36">
        <f t="shared" ref="BB320:BB322" si="2620">(BA320/12*5*$D320*$F320*$G320*$I320*BB$11)+(BA320/12*7*$E320*$F320*$H320*$I320*BB$12)</f>
        <v>0</v>
      </c>
      <c r="BC320" s="36">
        <v>0</v>
      </c>
      <c r="BD320" s="36">
        <f t="shared" ref="BD320:BD322" si="2621">(BC320/12*5*$D320*$F320*$G320*$I320*BD$11)+(BC320/12*7*$E320*$F320*$H320*$I320*BD$12)</f>
        <v>0</v>
      </c>
      <c r="BE320" s="36">
        <v>0</v>
      </c>
      <c r="BF320" s="36">
        <f t="shared" ref="BF320:BF322" si="2622">(BE320/12*5*$D320*$F320*$G320*$I320*BF$11)+(BE320/12*7*$E320*$F320*$H320*$I320*BF$12)</f>
        <v>0</v>
      </c>
      <c r="BG320" s="36">
        <v>0</v>
      </c>
      <c r="BH320" s="36">
        <f t="shared" ref="BH320:BH326" si="2623">(BG320/12*5*$D320*$F320*$G320*$J320*BH$11)+(BG320/12*7*$E320*$F320*$H320*$J320*BH$12)</f>
        <v>0</v>
      </c>
      <c r="BI320" s="36">
        <v>24</v>
      </c>
      <c r="BJ320" s="36">
        <f t="shared" ref="BJ320:BJ322" si="2624">(BI320/12*5*$D320*$F320*$G320*$I320*BJ$11)+(BI320/12*7*$E320*$F320*$H320*$I320*BJ$12)</f>
        <v>761161.9138199999</v>
      </c>
      <c r="BK320" s="36">
        <v>35</v>
      </c>
      <c r="BL320" s="36">
        <f t="shared" ref="BL320:BL322" si="2625">(BK320/12*5*$D320*$F320*$G320*$I320*BL$11)+(BK320/12*7*$E320*$F320*$H320*$I320*BL$12)</f>
        <v>1062097.7425333331</v>
      </c>
      <c r="BM320" s="46">
        <v>0</v>
      </c>
      <c r="BN320" s="36">
        <f t="shared" ref="BN320:BN326" si="2626">(BM320/12*5*$D320*$F320*$G320*$J320*BN$11)+(BM320/12*7*$E320*$F320*$H320*$J320*BN$12)</f>
        <v>0</v>
      </c>
      <c r="BO320" s="36">
        <v>0</v>
      </c>
      <c r="BP320" s="36">
        <f t="shared" ref="BP320:BP326" si="2627">(BO320/12*5*$D320*$F320*$G320*$J320*BP$11)+(BO320/12*7*$E320*$F320*$H320*$J320*BP$12)</f>
        <v>0</v>
      </c>
      <c r="BQ320" s="36">
        <v>0</v>
      </c>
      <c r="BR320" s="36">
        <f t="shared" ref="BR320:BR322" si="2628">(BQ320/12*5*$D320*$F320*$G320*$I320*BR$11)+(BQ320/12*7*$E320*$F320*$H320*$I320*BR$12)</f>
        <v>0</v>
      </c>
      <c r="BS320" s="36">
        <v>0</v>
      </c>
      <c r="BT320" s="36">
        <f t="shared" ref="BT320:BT322" si="2629">(BS320/12*5*$D320*$F320*$G320*$I320*BT$11)+(BS320/12*7*$E320*$F320*$H320*$I320*BT$12)</f>
        <v>0</v>
      </c>
      <c r="BU320" s="36">
        <v>0</v>
      </c>
      <c r="BV320" s="36">
        <f t="shared" ref="BV320:BV326" si="2630">(BU320/12*5*$D320*$F320*$G320*$J320*BV$11)+(BU320/12*7*$E320*$F320*$H320*$J320*BV$12)</f>
        <v>0</v>
      </c>
      <c r="BW320" s="36"/>
      <c r="BX320" s="36">
        <f t="shared" ref="BX320:BX326" si="2631">(BW320/12*5*$D320*$F320*$G320*$J320*BX$11)+(BW320/12*7*$E320*$F320*$H320*$J320*BX$12)</f>
        <v>0</v>
      </c>
      <c r="BY320" s="36">
        <v>0</v>
      </c>
      <c r="BZ320" s="36">
        <f t="shared" ref="BZ320:BZ322" si="2632">(BY320/12*5*$D320*$F320*$G320*$I320*BZ$11)+(BY320/12*7*$E320*$F320*$H320*$I320*BZ$12)</f>
        <v>0</v>
      </c>
      <c r="CA320" s="36"/>
      <c r="CB320" s="36">
        <f t="shared" ref="CB320:CB326" si="2633">(CA320/12*5*$D320*$F320*$G320*$J320*CB$11)+(CA320/12*7*$E320*$F320*$H320*$J320*CB$12)</f>
        <v>0</v>
      </c>
      <c r="CC320" s="36">
        <v>0</v>
      </c>
      <c r="CD320" s="36">
        <f t="shared" ref="CD320:CD322" si="2634">(CC320/12*5*$D320*$F320*$G320*$I320*CD$11)+(CC320/12*7*$E320*$F320*$H320*$I320*CD$12)</f>
        <v>0</v>
      </c>
      <c r="CE320" s="36"/>
      <c r="CF320" s="36">
        <f t="shared" ref="CF320:CF322" si="2635">(CE320/12*5*$D320*$F320*$G320*$I320*CF$11)+(CE320/12*7*$E320*$F320*$H320*$I320*CF$12)</f>
        <v>0</v>
      </c>
      <c r="CG320" s="36"/>
      <c r="CH320" s="36">
        <f t="shared" ref="CH320:CH322" si="2636">(CG320/12*5*$D320*$F320*$G320*$I320*CH$11)+(CG320/12*7*$E320*$F320*$H320*$I320*CH$12)</f>
        <v>0</v>
      </c>
      <c r="CI320" s="36"/>
      <c r="CJ320" s="36">
        <f t="shared" ref="CJ320:CJ322" si="2637">(CI320/12*5*$D320*$F320*$G320*$I320*CJ$11)+(CI320/12*7*$E320*$F320*$H320*$I320*CJ$12)</f>
        <v>0</v>
      </c>
      <c r="CK320" s="36">
        <v>4</v>
      </c>
      <c r="CL320" s="36">
        <f t="shared" ref="CL320:CN326" si="2638">(CK320/12*5*$D320*$F320*$G320*$J320*CL$11)+(CK320/12*7*$E320*$F320*$H320*$J320*CL$12)</f>
        <v>144392.49700399998</v>
      </c>
      <c r="CM320" s="36">
        <v>8</v>
      </c>
      <c r="CN320" s="36">
        <f t="shared" si="2638"/>
        <v>331978.88421599998</v>
      </c>
      <c r="CO320" s="41"/>
      <c r="CP320" s="36">
        <f t="shared" ref="CP320:CP322" si="2639">(CO320/12*5*$D320*$F320*$G320*$I320*CP$11)+(CO320/12*7*$E320*$F320*$H320*$I320*CP$12)</f>
        <v>0</v>
      </c>
      <c r="CQ320" s="36">
        <v>3</v>
      </c>
      <c r="CR320" s="36">
        <f t="shared" ref="CR320:CR322" si="2640">(CQ320/12*5*$D320*$F320*$G320*$J320*CR$11)+(CQ320/12*7*$E320*$F320*$H320*$J320*CR$12)</f>
        <v>121680.36371399999</v>
      </c>
      <c r="CS320" s="36"/>
      <c r="CT320" s="36">
        <f t="shared" ref="CT320:CT322" si="2641">(CS320/12*5*$D320*$F320*$G320*$J320*CT$11)+(CS320/12*7*$E320*$F320*$H320*$J320*CT$12)</f>
        <v>0</v>
      </c>
      <c r="CU320" s="36">
        <v>12</v>
      </c>
      <c r="CV320" s="36">
        <f t="shared" ref="CV320:CV322" si="2642">(CU320/12*5*$D320*$F320*$G320*$J320*CV$11)+(CU320/12*7*$E320*$F320*$H320*$J320*CV$12)</f>
        <v>487626.18483599997</v>
      </c>
      <c r="CW320" s="36"/>
      <c r="CX320" s="36">
        <f t="shared" ref="CX320:CX322" si="2643">(CW320/12*5*$D320*$F320*$G320*$J320*CX$11)+(CW320/12*7*$E320*$F320*$H320*$J320*CX$12)</f>
        <v>0</v>
      </c>
      <c r="CY320" s="36">
        <v>18</v>
      </c>
      <c r="CZ320" s="36">
        <f t="shared" ref="CZ320:CZ322" si="2644">(CY320/12*5*$D320*$F320*$G320*$J320*CZ$11)+(CY320/12*7*$E320*$F320*$H320*$J320*CZ$12)</f>
        <v>731439.27725399984</v>
      </c>
      <c r="DA320" s="36">
        <v>1</v>
      </c>
      <c r="DB320" s="36">
        <f t="shared" ref="DB320:DB322" si="2645">(DA320/12*5*$D320*$F320*$G320*$I320*DB$11)+(DA320/12*7*$E320*$F320*$H320*$I320*DB$12)</f>
        <v>33522.349291666658</v>
      </c>
      <c r="DC320" s="36">
        <v>3</v>
      </c>
      <c r="DD320" s="36">
        <f t="shared" ref="DD320:DD322" si="2646">(DC320/12*5*$D320*$F320*$G320*$I320*DD$11)+(DC320/12*7*$E320*$F320*$H320*$I320*DD$12)</f>
        <v>103554.91590499999</v>
      </c>
      <c r="DE320" s="36"/>
      <c r="DF320" s="36">
        <f t="shared" ref="DF320:DF322" si="2647">(DE320/12*5*$D320*$F320*$G320*$J320*DF$11)+(DE320/12*7*$E320*$F320*$H320*$J320*DF$12)</f>
        <v>0</v>
      </c>
      <c r="DG320" s="36">
        <v>2</v>
      </c>
      <c r="DH320" s="36">
        <f t="shared" ref="DH320:DH322" si="2648">(DG320/12*5*$D320*$F320*$G320*$J320*DH$11)+(DG320/12*7*$E320*$F320*$H320*$J320*DH$12)</f>
        <v>87246.951959999977</v>
      </c>
      <c r="DI320" s="36"/>
      <c r="DJ320" s="36">
        <f t="shared" ref="DJ320:DJ326" si="2649">(DI320/12*5*$D320*$F320*$G320*$K320*DJ$11)+(DI320/12*7*$E320*$F320*$H320*$K320*DJ$12)</f>
        <v>0</v>
      </c>
      <c r="DK320" s="36"/>
      <c r="DL320" s="36">
        <f t="shared" ref="DL320:DL322" si="2650">(DK320/12*5*$D320*$F320*$G320*$L320*DL$11)+(DK320/12*7*$E320*$F320*$G320*$L320*DL$12)</f>
        <v>0</v>
      </c>
      <c r="DM320" s="36"/>
      <c r="DN320" s="36">
        <f t="shared" si="2249"/>
        <v>0</v>
      </c>
      <c r="DO320" s="36">
        <f t="shared" si="2549"/>
        <v>384</v>
      </c>
      <c r="DP320" s="36">
        <f t="shared" si="2549"/>
        <v>13099701.620374836</v>
      </c>
      <c r="DQ320" s="47">
        <f t="shared" si="2391"/>
        <v>384</v>
      </c>
      <c r="DR320" s="80">
        <f t="shared" si="2248"/>
        <v>1</v>
      </c>
    </row>
    <row r="321" spans="1:122" ht="30" customHeight="1" x14ac:dyDescent="0.25">
      <c r="A321" s="43"/>
      <c r="B321" s="44">
        <v>277</v>
      </c>
      <c r="C321" s="31" t="s">
        <v>446</v>
      </c>
      <c r="D321" s="32">
        <f t="shared" si="2250"/>
        <v>19063</v>
      </c>
      <c r="E321" s="33">
        <v>18530</v>
      </c>
      <c r="F321" s="45">
        <v>1.19</v>
      </c>
      <c r="G321" s="35">
        <v>1</v>
      </c>
      <c r="H321" s="35">
        <v>1</v>
      </c>
      <c r="I321" s="32">
        <v>1.4</v>
      </c>
      <c r="J321" s="32">
        <v>1.68</v>
      </c>
      <c r="K321" s="32">
        <v>2.23</v>
      </c>
      <c r="L321" s="32">
        <v>2.57</v>
      </c>
      <c r="M321" s="36">
        <v>6</v>
      </c>
      <c r="N321" s="36">
        <f t="shared" si="2601"/>
        <v>199044.64194999999</v>
      </c>
      <c r="O321" s="36">
        <v>10</v>
      </c>
      <c r="P321" s="36">
        <f t="shared" si="2601"/>
        <v>331741.0699166666</v>
      </c>
      <c r="Q321" s="36">
        <v>0</v>
      </c>
      <c r="R321" s="36">
        <f t="shared" si="2602"/>
        <v>0</v>
      </c>
      <c r="S321" s="36"/>
      <c r="T321" s="36">
        <f t="shared" si="2603"/>
        <v>0</v>
      </c>
      <c r="U321" s="36">
        <v>0</v>
      </c>
      <c r="V321" s="36">
        <f t="shared" si="2604"/>
        <v>0</v>
      </c>
      <c r="W321" s="36">
        <v>12</v>
      </c>
      <c r="X321" s="36">
        <f t="shared" si="2605"/>
        <v>398089.28389999998</v>
      </c>
      <c r="Y321" s="36">
        <v>0</v>
      </c>
      <c r="Z321" s="36">
        <f t="shared" si="2606"/>
        <v>0</v>
      </c>
      <c r="AA321" s="36">
        <v>0</v>
      </c>
      <c r="AB321" s="36">
        <f t="shared" si="2607"/>
        <v>0</v>
      </c>
      <c r="AC321" s="36">
        <v>8</v>
      </c>
      <c r="AD321" s="36">
        <f t="shared" si="2608"/>
        <v>312409.70833333326</v>
      </c>
      <c r="AE321" s="36">
        <v>8</v>
      </c>
      <c r="AF321" s="36">
        <f t="shared" si="2609"/>
        <v>265392.85593333328</v>
      </c>
      <c r="AG321" s="36">
        <v>0</v>
      </c>
      <c r="AH321" s="36">
        <f t="shared" si="2610"/>
        <v>0</v>
      </c>
      <c r="AI321" s="36"/>
      <c r="AJ321" s="36">
        <f t="shared" si="2611"/>
        <v>0</v>
      </c>
      <c r="AK321" s="39">
        <v>0</v>
      </c>
      <c r="AL321" s="36">
        <f t="shared" si="2612"/>
        <v>0</v>
      </c>
      <c r="AM321" s="40"/>
      <c r="AN321" s="36">
        <f t="shared" si="2613"/>
        <v>0</v>
      </c>
      <c r="AO321" s="36">
        <v>0</v>
      </c>
      <c r="AP321" s="36">
        <f t="shared" si="2614"/>
        <v>0</v>
      </c>
      <c r="AQ321" s="36">
        <v>31</v>
      </c>
      <c r="AR321" s="36">
        <f t="shared" si="2615"/>
        <v>1188797.544032</v>
      </c>
      <c r="AS321" s="36">
        <v>5</v>
      </c>
      <c r="AT321" s="36">
        <f t="shared" si="2616"/>
        <v>197853.681025</v>
      </c>
      <c r="AU321" s="36"/>
      <c r="AV321" s="36">
        <f t="shared" si="2617"/>
        <v>0</v>
      </c>
      <c r="AW321" s="36"/>
      <c r="AX321" s="36">
        <f t="shared" si="2618"/>
        <v>0</v>
      </c>
      <c r="AY321" s="36">
        <v>2</v>
      </c>
      <c r="AZ321" s="36">
        <f t="shared" si="2619"/>
        <v>74603.438349999982</v>
      </c>
      <c r="BA321" s="36">
        <v>0</v>
      </c>
      <c r="BB321" s="36">
        <f t="shared" si="2620"/>
        <v>0</v>
      </c>
      <c r="BC321" s="36">
        <v>0</v>
      </c>
      <c r="BD321" s="36">
        <f t="shared" si="2621"/>
        <v>0</v>
      </c>
      <c r="BE321" s="36">
        <v>0</v>
      </c>
      <c r="BF321" s="36">
        <f t="shared" si="2622"/>
        <v>0</v>
      </c>
      <c r="BG321" s="36"/>
      <c r="BH321" s="36">
        <f t="shared" si="2623"/>
        <v>0</v>
      </c>
      <c r="BI321" s="36">
        <v>3</v>
      </c>
      <c r="BJ321" s="36">
        <f t="shared" si="2624"/>
        <v>100197.1988325</v>
      </c>
      <c r="BK321" s="36">
        <v>130</v>
      </c>
      <c r="BL321" s="36">
        <f t="shared" si="2625"/>
        <v>4154400.0194666665</v>
      </c>
      <c r="BM321" s="46">
        <v>0</v>
      </c>
      <c r="BN321" s="36">
        <f t="shared" si="2626"/>
        <v>0</v>
      </c>
      <c r="BO321" s="36">
        <v>0</v>
      </c>
      <c r="BP321" s="36">
        <f t="shared" si="2627"/>
        <v>0</v>
      </c>
      <c r="BQ321" s="36">
        <v>0</v>
      </c>
      <c r="BR321" s="36">
        <f t="shared" si="2628"/>
        <v>0</v>
      </c>
      <c r="BS321" s="36">
        <v>0</v>
      </c>
      <c r="BT321" s="36">
        <f t="shared" si="2629"/>
        <v>0</v>
      </c>
      <c r="BU321" s="36">
        <v>0</v>
      </c>
      <c r="BV321" s="36">
        <f t="shared" si="2630"/>
        <v>0</v>
      </c>
      <c r="BW321" s="36"/>
      <c r="BX321" s="36">
        <f t="shared" si="2631"/>
        <v>0</v>
      </c>
      <c r="BY321" s="36">
        <v>0</v>
      </c>
      <c r="BZ321" s="36">
        <f t="shared" si="2632"/>
        <v>0</v>
      </c>
      <c r="CA321" s="36"/>
      <c r="CB321" s="36">
        <f t="shared" si="2633"/>
        <v>0</v>
      </c>
      <c r="CC321" s="36">
        <v>0</v>
      </c>
      <c r="CD321" s="36">
        <f t="shared" si="2634"/>
        <v>0</v>
      </c>
      <c r="CE321" s="36"/>
      <c r="CF321" s="36">
        <f t="shared" si="2635"/>
        <v>0</v>
      </c>
      <c r="CG321" s="36">
        <v>3</v>
      </c>
      <c r="CH321" s="36">
        <f t="shared" si="2636"/>
        <v>70667.076024999988</v>
      </c>
      <c r="CI321" s="36"/>
      <c r="CJ321" s="36">
        <f t="shared" si="2637"/>
        <v>0</v>
      </c>
      <c r="CK321" s="36">
        <v>10</v>
      </c>
      <c r="CL321" s="36">
        <f t="shared" si="2638"/>
        <v>380148.38812999998</v>
      </c>
      <c r="CM321" s="36"/>
      <c r="CN321" s="36">
        <f t="shared" si="2638"/>
        <v>0</v>
      </c>
      <c r="CO321" s="41"/>
      <c r="CP321" s="36">
        <f t="shared" si="2639"/>
        <v>0</v>
      </c>
      <c r="CQ321" s="36"/>
      <c r="CR321" s="36">
        <f t="shared" si="2640"/>
        <v>0</v>
      </c>
      <c r="CS321" s="36"/>
      <c r="CT321" s="36">
        <f t="shared" si="2641"/>
        <v>0</v>
      </c>
      <c r="CU321" s="36">
        <v>6</v>
      </c>
      <c r="CV321" s="36">
        <f t="shared" si="2642"/>
        <v>256758.92033399999</v>
      </c>
      <c r="CW321" s="36"/>
      <c r="CX321" s="36">
        <f t="shared" si="2643"/>
        <v>0</v>
      </c>
      <c r="CY321" s="36"/>
      <c r="CZ321" s="36">
        <f t="shared" si="2644"/>
        <v>0</v>
      </c>
      <c r="DA321" s="36">
        <v>4</v>
      </c>
      <c r="DB321" s="36">
        <f t="shared" si="2645"/>
        <v>141209.1881666666</v>
      </c>
      <c r="DC321" s="36">
        <v>8</v>
      </c>
      <c r="DD321" s="36">
        <f t="shared" si="2646"/>
        <v>290809.08537333325</v>
      </c>
      <c r="DE321" s="36"/>
      <c r="DF321" s="36">
        <f t="shared" si="2647"/>
        <v>0</v>
      </c>
      <c r="DG321" s="36">
        <v>2</v>
      </c>
      <c r="DH321" s="36">
        <f t="shared" si="2648"/>
        <v>91879.533479999984</v>
      </c>
      <c r="DI321" s="36"/>
      <c r="DJ321" s="36">
        <f t="shared" si="2649"/>
        <v>0</v>
      </c>
      <c r="DK321" s="36"/>
      <c r="DL321" s="36">
        <f t="shared" si="2650"/>
        <v>0</v>
      </c>
      <c r="DM321" s="36"/>
      <c r="DN321" s="36">
        <f t="shared" si="2249"/>
        <v>0</v>
      </c>
      <c r="DO321" s="36">
        <f t="shared" si="2549"/>
        <v>248</v>
      </c>
      <c r="DP321" s="36">
        <f t="shared" si="2549"/>
        <v>8454001.6332485005</v>
      </c>
      <c r="DQ321" s="47">
        <f t="shared" si="2391"/>
        <v>248</v>
      </c>
      <c r="DR321" s="80">
        <f t="shared" si="2248"/>
        <v>1</v>
      </c>
    </row>
    <row r="322" spans="1:122" ht="30" customHeight="1" x14ac:dyDescent="0.25">
      <c r="A322" s="43"/>
      <c r="B322" s="44">
        <v>278</v>
      </c>
      <c r="C322" s="31" t="s">
        <v>447</v>
      </c>
      <c r="D322" s="32">
        <f t="shared" si="2250"/>
        <v>19063</v>
      </c>
      <c r="E322" s="33">
        <v>18530</v>
      </c>
      <c r="F322" s="45">
        <v>2.13</v>
      </c>
      <c r="G322" s="35">
        <v>1</v>
      </c>
      <c r="H322" s="35">
        <v>1</v>
      </c>
      <c r="I322" s="32">
        <v>1.4</v>
      </c>
      <c r="J322" s="32">
        <v>1.68</v>
      </c>
      <c r="K322" s="32">
        <v>2.23</v>
      </c>
      <c r="L322" s="32">
        <v>2.57</v>
      </c>
      <c r="M322" s="36">
        <v>0</v>
      </c>
      <c r="N322" s="36">
        <f t="shared" si="2601"/>
        <v>0</v>
      </c>
      <c r="O322" s="36">
        <v>1</v>
      </c>
      <c r="P322" s="36">
        <f t="shared" si="2601"/>
        <v>59378.863774999991</v>
      </c>
      <c r="Q322" s="36">
        <v>0</v>
      </c>
      <c r="R322" s="36">
        <f t="shared" si="2602"/>
        <v>0</v>
      </c>
      <c r="S322" s="36"/>
      <c r="T322" s="36">
        <f t="shared" si="2603"/>
        <v>0</v>
      </c>
      <c r="U322" s="36">
        <v>0</v>
      </c>
      <c r="V322" s="36">
        <f t="shared" si="2604"/>
        <v>0</v>
      </c>
      <c r="W322" s="36">
        <v>3</v>
      </c>
      <c r="X322" s="36">
        <f t="shared" si="2605"/>
        <v>178136.59132499999</v>
      </c>
      <c r="Y322" s="36">
        <v>0</v>
      </c>
      <c r="Z322" s="36">
        <f t="shared" si="2606"/>
        <v>0</v>
      </c>
      <c r="AA322" s="36">
        <v>0</v>
      </c>
      <c r="AB322" s="36">
        <f t="shared" si="2607"/>
        <v>0</v>
      </c>
      <c r="AC322" s="36">
        <v>25</v>
      </c>
      <c r="AD322" s="36">
        <f t="shared" si="2608"/>
        <v>1747459.765625</v>
      </c>
      <c r="AE322" s="36">
        <v>52</v>
      </c>
      <c r="AF322" s="36">
        <f t="shared" si="2609"/>
        <v>3087700.9162999997</v>
      </c>
      <c r="AG322" s="36">
        <v>0</v>
      </c>
      <c r="AH322" s="36">
        <f t="shared" si="2610"/>
        <v>0</v>
      </c>
      <c r="AI322" s="36"/>
      <c r="AJ322" s="36">
        <f t="shared" si="2611"/>
        <v>0</v>
      </c>
      <c r="AK322" s="39">
        <v>0</v>
      </c>
      <c r="AL322" s="36">
        <f t="shared" si="2612"/>
        <v>0</v>
      </c>
      <c r="AM322" s="40"/>
      <c r="AN322" s="36">
        <f t="shared" si="2613"/>
        <v>0</v>
      </c>
      <c r="AO322" s="36">
        <v>0</v>
      </c>
      <c r="AP322" s="36">
        <f t="shared" si="2614"/>
        <v>0</v>
      </c>
      <c r="AQ322" s="36"/>
      <c r="AR322" s="36">
        <f t="shared" si="2615"/>
        <v>0</v>
      </c>
      <c r="AS322" s="36">
        <v>6</v>
      </c>
      <c r="AT322" s="36">
        <f t="shared" si="2616"/>
        <v>424969.75520999997</v>
      </c>
      <c r="AU322" s="36"/>
      <c r="AV322" s="36">
        <f t="shared" si="2617"/>
        <v>0</v>
      </c>
      <c r="AW322" s="36"/>
      <c r="AX322" s="36">
        <f t="shared" si="2618"/>
        <v>0</v>
      </c>
      <c r="AY322" s="36"/>
      <c r="AZ322" s="36">
        <f t="shared" si="2619"/>
        <v>0</v>
      </c>
      <c r="BA322" s="36">
        <v>0</v>
      </c>
      <c r="BB322" s="36">
        <f t="shared" si="2620"/>
        <v>0</v>
      </c>
      <c r="BC322" s="36">
        <v>0</v>
      </c>
      <c r="BD322" s="36">
        <f t="shared" si="2621"/>
        <v>0</v>
      </c>
      <c r="BE322" s="36">
        <v>0</v>
      </c>
      <c r="BF322" s="36">
        <f t="shared" si="2622"/>
        <v>0</v>
      </c>
      <c r="BG322" s="36">
        <v>0</v>
      </c>
      <c r="BH322" s="36">
        <f t="shared" si="2623"/>
        <v>0</v>
      </c>
      <c r="BI322" s="36">
        <v>6</v>
      </c>
      <c r="BJ322" s="36">
        <f t="shared" si="2624"/>
        <v>358689.13195499999</v>
      </c>
      <c r="BK322" s="36">
        <v>75</v>
      </c>
      <c r="BL322" s="36">
        <f t="shared" si="2625"/>
        <v>4290015.534</v>
      </c>
      <c r="BM322" s="46">
        <v>0</v>
      </c>
      <c r="BN322" s="36">
        <f t="shared" si="2626"/>
        <v>0</v>
      </c>
      <c r="BO322" s="36">
        <v>0</v>
      </c>
      <c r="BP322" s="36">
        <f t="shared" si="2627"/>
        <v>0</v>
      </c>
      <c r="BQ322" s="36">
        <v>0</v>
      </c>
      <c r="BR322" s="36">
        <f t="shared" si="2628"/>
        <v>0</v>
      </c>
      <c r="BS322" s="36">
        <v>0</v>
      </c>
      <c r="BT322" s="36">
        <f t="shared" si="2629"/>
        <v>0</v>
      </c>
      <c r="BU322" s="36">
        <v>0</v>
      </c>
      <c r="BV322" s="36">
        <f t="shared" si="2630"/>
        <v>0</v>
      </c>
      <c r="BW322" s="36"/>
      <c r="BX322" s="36">
        <f t="shared" si="2631"/>
        <v>0</v>
      </c>
      <c r="BY322" s="36">
        <v>0</v>
      </c>
      <c r="BZ322" s="36">
        <f t="shared" si="2632"/>
        <v>0</v>
      </c>
      <c r="CA322" s="36">
        <v>2</v>
      </c>
      <c r="CB322" s="36">
        <f t="shared" si="2633"/>
        <v>122126.4681</v>
      </c>
      <c r="CC322" s="36">
        <v>0</v>
      </c>
      <c r="CD322" s="36">
        <f t="shared" si="2634"/>
        <v>0</v>
      </c>
      <c r="CE322" s="36"/>
      <c r="CF322" s="36">
        <f t="shared" si="2635"/>
        <v>0</v>
      </c>
      <c r="CG322" s="36"/>
      <c r="CH322" s="36">
        <f t="shared" si="2636"/>
        <v>0</v>
      </c>
      <c r="CI322" s="36"/>
      <c r="CJ322" s="36">
        <f t="shared" si="2637"/>
        <v>0</v>
      </c>
      <c r="CK322" s="36"/>
      <c r="CL322" s="36">
        <f t="shared" si="2638"/>
        <v>0</v>
      </c>
      <c r="CM322" s="36"/>
      <c r="CN322" s="36">
        <f t="shared" si="2638"/>
        <v>0</v>
      </c>
      <c r="CO322" s="41"/>
      <c r="CP322" s="36">
        <f t="shared" si="2639"/>
        <v>0</v>
      </c>
      <c r="CQ322" s="36"/>
      <c r="CR322" s="36">
        <f t="shared" si="2640"/>
        <v>0</v>
      </c>
      <c r="CS322" s="36"/>
      <c r="CT322" s="36">
        <f t="shared" si="2641"/>
        <v>0</v>
      </c>
      <c r="CU322" s="36"/>
      <c r="CV322" s="36">
        <f t="shared" si="2642"/>
        <v>0</v>
      </c>
      <c r="CW322" s="36"/>
      <c r="CX322" s="36">
        <f t="shared" si="2643"/>
        <v>0</v>
      </c>
      <c r="CY322" s="36"/>
      <c r="CZ322" s="36">
        <f t="shared" si="2644"/>
        <v>0</v>
      </c>
      <c r="DA322" s="36"/>
      <c r="DB322" s="36">
        <f t="shared" si="2645"/>
        <v>0</v>
      </c>
      <c r="DC322" s="36"/>
      <c r="DD322" s="36">
        <f t="shared" si="2646"/>
        <v>0</v>
      </c>
      <c r="DE322" s="36"/>
      <c r="DF322" s="36">
        <f t="shared" si="2647"/>
        <v>0</v>
      </c>
      <c r="DG322" s="36"/>
      <c r="DH322" s="36">
        <f t="shared" si="2648"/>
        <v>0</v>
      </c>
      <c r="DI322" s="36"/>
      <c r="DJ322" s="36">
        <f t="shared" si="2649"/>
        <v>0</v>
      </c>
      <c r="DK322" s="36"/>
      <c r="DL322" s="36">
        <f t="shared" si="2650"/>
        <v>0</v>
      </c>
      <c r="DM322" s="36"/>
      <c r="DN322" s="36">
        <f t="shared" si="2249"/>
        <v>0</v>
      </c>
      <c r="DO322" s="36">
        <f t="shared" si="2549"/>
        <v>170</v>
      </c>
      <c r="DP322" s="36">
        <f t="shared" si="2549"/>
        <v>10268477.026289999</v>
      </c>
      <c r="DQ322" s="47">
        <f t="shared" si="2391"/>
        <v>170</v>
      </c>
      <c r="DR322" s="80">
        <f t="shared" si="2248"/>
        <v>1</v>
      </c>
    </row>
    <row r="323" spans="1:122" ht="15.75" customHeight="1" x14ac:dyDescent="0.25">
      <c r="A323" s="43">
        <v>33</v>
      </c>
      <c r="B323" s="71"/>
      <c r="C323" s="67" t="s">
        <v>448</v>
      </c>
      <c r="D323" s="32">
        <f t="shared" si="2250"/>
        <v>19063</v>
      </c>
      <c r="E323" s="33">
        <v>18530</v>
      </c>
      <c r="F323" s="72">
        <v>1.95</v>
      </c>
      <c r="G323" s="35">
        <v>1</v>
      </c>
      <c r="H323" s="35">
        <v>1</v>
      </c>
      <c r="I323" s="32">
        <v>1.4</v>
      </c>
      <c r="J323" s="32">
        <v>1.68</v>
      </c>
      <c r="K323" s="32">
        <v>2.23</v>
      </c>
      <c r="L323" s="32">
        <v>2.57</v>
      </c>
      <c r="M323" s="51">
        <f t="shared" ref="M323:BX323" si="2651">SUM(M324:M330)</f>
        <v>5</v>
      </c>
      <c r="N323" s="51">
        <f t="shared" si="2651"/>
        <v>308602.82722500002</v>
      </c>
      <c r="O323" s="51">
        <f t="shared" si="2651"/>
        <v>547</v>
      </c>
      <c r="P323" s="51">
        <f t="shared" si="2651"/>
        <v>38549405.791691661</v>
      </c>
      <c r="Q323" s="51">
        <f t="shared" si="2651"/>
        <v>0</v>
      </c>
      <c r="R323" s="51">
        <f t="shared" si="2651"/>
        <v>0</v>
      </c>
      <c r="S323" s="51">
        <f t="shared" si="2651"/>
        <v>0</v>
      </c>
      <c r="T323" s="51">
        <f t="shared" si="2651"/>
        <v>0</v>
      </c>
      <c r="U323" s="51">
        <f t="shared" si="2651"/>
        <v>0</v>
      </c>
      <c r="V323" s="51">
        <f t="shared" si="2651"/>
        <v>0</v>
      </c>
      <c r="W323" s="51">
        <f t="shared" si="2651"/>
        <v>8</v>
      </c>
      <c r="X323" s="51">
        <f t="shared" si="2651"/>
        <v>648985.89139999996</v>
      </c>
      <c r="Y323" s="51">
        <f t="shared" si="2651"/>
        <v>0</v>
      </c>
      <c r="Z323" s="51">
        <f t="shared" si="2651"/>
        <v>0</v>
      </c>
      <c r="AA323" s="51">
        <f t="shared" si="2651"/>
        <v>0</v>
      </c>
      <c r="AB323" s="51">
        <f t="shared" si="2651"/>
        <v>0</v>
      </c>
      <c r="AC323" s="51">
        <f t="shared" si="2651"/>
        <v>0</v>
      </c>
      <c r="AD323" s="51">
        <f t="shared" si="2651"/>
        <v>0</v>
      </c>
      <c r="AE323" s="51">
        <f t="shared" si="2651"/>
        <v>0</v>
      </c>
      <c r="AF323" s="51">
        <f t="shared" si="2651"/>
        <v>0</v>
      </c>
      <c r="AG323" s="51">
        <f t="shared" si="2651"/>
        <v>0</v>
      </c>
      <c r="AH323" s="51">
        <f t="shared" si="2651"/>
        <v>0</v>
      </c>
      <c r="AI323" s="51">
        <f t="shared" si="2651"/>
        <v>0</v>
      </c>
      <c r="AJ323" s="51">
        <f t="shared" si="2651"/>
        <v>0</v>
      </c>
      <c r="AK323" s="51">
        <f t="shared" si="2651"/>
        <v>0</v>
      </c>
      <c r="AL323" s="51">
        <f t="shared" si="2651"/>
        <v>0</v>
      </c>
      <c r="AM323" s="51">
        <f t="shared" si="2651"/>
        <v>143</v>
      </c>
      <c r="AN323" s="51">
        <f t="shared" si="2651"/>
        <v>13790145.074328</v>
      </c>
      <c r="AO323" s="51">
        <f t="shared" si="2651"/>
        <v>0</v>
      </c>
      <c r="AP323" s="51">
        <f t="shared" si="2651"/>
        <v>0</v>
      </c>
      <c r="AQ323" s="51">
        <f t="shared" si="2651"/>
        <v>84</v>
      </c>
      <c r="AR323" s="51">
        <f t="shared" si="2651"/>
        <v>6488593.7553920001</v>
      </c>
      <c r="AS323" s="51">
        <f t="shared" si="2651"/>
        <v>0</v>
      </c>
      <c r="AT323" s="51">
        <f t="shared" si="2651"/>
        <v>0</v>
      </c>
      <c r="AU323" s="51">
        <f t="shared" si="2651"/>
        <v>0</v>
      </c>
      <c r="AV323" s="51">
        <f t="shared" si="2651"/>
        <v>0</v>
      </c>
      <c r="AW323" s="51">
        <f t="shared" si="2651"/>
        <v>0</v>
      </c>
      <c r="AX323" s="51">
        <f t="shared" si="2651"/>
        <v>0</v>
      </c>
      <c r="AY323" s="51">
        <f t="shared" si="2651"/>
        <v>5</v>
      </c>
      <c r="AZ323" s="51">
        <f t="shared" si="2651"/>
        <v>601916.89722499996</v>
      </c>
      <c r="BA323" s="51">
        <f t="shared" si="2651"/>
        <v>0</v>
      </c>
      <c r="BB323" s="51">
        <f t="shared" si="2651"/>
        <v>0</v>
      </c>
      <c r="BC323" s="51">
        <f t="shared" si="2651"/>
        <v>0</v>
      </c>
      <c r="BD323" s="51">
        <f t="shared" si="2651"/>
        <v>0</v>
      </c>
      <c r="BE323" s="51">
        <f t="shared" si="2651"/>
        <v>0</v>
      </c>
      <c r="BF323" s="51">
        <f t="shared" si="2651"/>
        <v>0</v>
      </c>
      <c r="BG323" s="51">
        <f t="shared" si="2651"/>
        <v>0</v>
      </c>
      <c r="BH323" s="51">
        <f t="shared" si="2651"/>
        <v>0</v>
      </c>
      <c r="BI323" s="51">
        <f t="shared" si="2651"/>
        <v>18</v>
      </c>
      <c r="BJ323" s="51">
        <f t="shared" si="2651"/>
        <v>1781285.4965091669</v>
      </c>
      <c r="BK323" s="51">
        <f t="shared" si="2651"/>
        <v>20</v>
      </c>
      <c r="BL323" s="51">
        <f t="shared" si="2651"/>
        <v>1562935.2368000001</v>
      </c>
      <c r="BM323" s="51">
        <f t="shared" si="2651"/>
        <v>4</v>
      </c>
      <c r="BN323" s="51">
        <f t="shared" si="2651"/>
        <v>656532.93999999994</v>
      </c>
      <c r="BO323" s="51">
        <f t="shared" si="2651"/>
        <v>0</v>
      </c>
      <c r="BP323" s="51">
        <f t="shared" si="2651"/>
        <v>0</v>
      </c>
      <c r="BQ323" s="51">
        <f t="shared" si="2651"/>
        <v>0</v>
      </c>
      <c r="BR323" s="51">
        <f t="shared" si="2651"/>
        <v>0</v>
      </c>
      <c r="BS323" s="51">
        <f t="shared" si="2651"/>
        <v>0</v>
      </c>
      <c r="BT323" s="51">
        <f t="shared" si="2651"/>
        <v>0</v>
      </c>
      <c r="BU323" s="51">
        <f t="shared" si="2651"/>
        <v>0</v>
      </c>
      <c r="BV323" s="51">
        <f t="shared" si="2651"/>
        <v>0</v>
      </c>
      <c r="BW323" s="51">
        <f t="shared" si="2651"/>
        <v>0</v>
      </c>
      <c r="BX323" s="51">
        <f t="shared" si="2651"/>
        <v>0</v>
      </c>
      <c r="BY323" s="51">
        <f t="shared" ref="BY323:DQ323" si="2652">SUM(BY324:BY330)</f>
        <v>0</v>
      </c>
      <c r="BZ323" s="51">
        <f t="shared" si="2652"/>
        <v>0</v>
      </c>
      <c r="CA323" s="51">
        <f t="shared" si="2652"/>
        <v>0</v>
      </c>
      <c r="CB323" s="51">
        <f t="shared" si="2652"/>
        <v>0</v>
      </c>
      <c r="CC323" s="51">
        <f t="shared" si="2652"/>
        <v>0</v>
      </c>
      <c r="CD323" s="51">
        <f t="shared" si="2652"/>
        <v>0</v>
      </c>
      <c r="CE323" s="51">
        <f t="shared" si="2652"/>
        <v>0</v>
      </c>
      <c r="CF323" s="51">
        <f t="shared" si="2652"/>
        <v>0</v>
      </c>
      <c r="CG323" s="51">
        <f t="shared" si="2652"/>
        <v>10</v>
      </c>
      <c r="CH323" s="51">
        <f t="shared" si="2652"/>
        <v>403811.86300000007</v>
      </c>
      <c r="CI323" s="51">
        <f t="shared" si="2652"/>
        <v>45</v>
      </c>
      <c r="CJ323" s="51">
        <f t="shared" si="2652"/>
        <v>2934790.300458333</v>
      </c>
      <c r="CK323" s="51">
        <f t="shared" si="2652"/>
        <v>47</v>
      </c>
      <c r="CL323" s="51">
        <f t="shared" si="2652"/>
        <v>3652040.9213820002</v>
      </c>
      <c r="CM323" s="51">
        <f t="shared" si="2652"/>
        <v>54</v>
      </c>
      <c r="CN323" s="51">
        <f t="shared" si="2652"/>
        <v>4211220.4693439994</v>
      </c>
      <c r="CO323" s="59">
        <f t="shared" si="2652"/>
        <v>8</v>
      </c>
      <c r="CP323" s="51">
        <f t="shared" si="2652"/>
        <v>639001.24224999989</v>
      </c>
      <c r="CQ323" s="51">
        <f t="shared" si="2652"/>
        <v>15</v>
      </c>
      <c r="CR323" s="51">
        <f t="shared" si="2652"/>
        <v>1239858.9040040001</v>
      </c>
      <c r="CS323" s="51">
        <f t="shared" si="2652"/>
        <v>3</v>
      </c>
      <c r="CT323" s="51">
        <f t="shared" si="2652"/>
        <v>272452.71400200005</v>
      </c>
      <c r="CU323" s="51">
        <f t="shared" si="2652"/>
        <v>20</v>
      </c>
      <c r="CV323" s="51">
        <f t="shared" si="2652"/>
        <v>1457861.207649</v>
      </c>
      <c r="CW323" s="51">
        <f t="shared" si="2652"/>
        <v>12</v>
      </c>
      <c r="CX323" s="51">
        <f t="shared" si="2652"/>
        <v>1250022.1585319997</v>
      </c>
      <c r="CY323" s="51">
        <f t="shared" si="2652"/>
        <v>11</v>
      </c>
      <c r="CZ323" s="51">
        <f t="shared" si="2652"/>
        <v>1215766.6877579999</v>
      </c>
      <c r="DA323" s="51">
        <f t="shared" si="2652"/>
        <v>33</v>
      </c>
      <c r="DB323" s="51">
        <f t="shared" si="2652"/>
        <v>1806056.2756249998</v>
      </c>
      <c r="DC323" s="51">
        <f t="shared" si="2652"/>
        <v>28</v>
      </c>
      <c r="DD323" s="51">
        <f t="shared" si="2652"/>
        <v>2079272.332655</v>
      </c>
      <c r="DE323" s="51">
        <f t="shared" si="2652"/>
        <v>6</v>
      </c>
      <c r="DF323" s="51">
        <f t="shared" si="2652"/>
        <v>613227.68744999985</v>
      </c>
      <c r="DG323" s="51">
        <f t="shared" si="2652"/>
        <v>13</v>
      </c>
      <c r="DH323" s="51">
        <f t="shared" si="2652"/>
        <v>1319534.7652199999</v>
      </c>
      <c r="DI323" s="51">
        <f t="shared" si="2652"/>
        <v>5</v>
      </c>
      <c r="DJ323" s="51">
        <f t="shared" si="2652"/>
        <v>768785.34309375018</v>
      </c>
      <c r="DK323" s="51">
        <f t="shared" si="2652"/>
        <v>8</v>
      </c>
      <c r="DL323" s="51">
        <f t="shared" si="2652"/>
        <v>932062.18783999979</v>
      </c>
      <c r="DM323" s="51">
        <f t="shared" si="2652"/>
        <v>0</v>
      </c>
      <c r="DN323" s="51">
        <f t="shared" si="2652"/>
        <v>0</v>
      </c>
      <c r="DO323" s="51">
        <f t="shared" si="2652"/>
        <v>1152</v>
      </c>
      <c r="DP323" s="51">
        <f t="shared" si="2652"/>
        <v>89184168.970833912</v>
      </c>
      <c r="DQ323" s="51">
        <f t="shared" si="2652"/>
        <v>1152</v>
      </c>
      <c r="DR323" s="70">
        <f t="shared" si="2248"/>
        <v>1</v>
      </c>
    </row>
    <row r="324" spans="1:122" ht="15.75" customHeight="1" x14ac:dyDescent="0.25">
      <c r="A324" s="43"/>
      <c r="B324" s="44">
        <v>279</v>
      </c>
      <c r="C324" s="31" t="s">
        <v>449</v>
      </c>
      <c r="D324" s="32">
        <f t="shared" si="2250"/>
        <v>19063</v>
      </c>
      <c r="E324" s="33">
        <v>18530</v>
      </c>
      <c r="F324" s="45">
        <v>1.17</v>
      </c>
      <c r="G324" s="35">
        <v>1</v>
      </c>
      <c r="H324" s="35">
        <v>1</v>
      </c>
      <c r="I324" s="32">
        <v>1.4</v>
      </c>
      <c r="J324" s="32">
        <v>1.68</v>
      </c>
      <c r="K324" s="32">
        <v>2.23</v>
      </c>
      <c r="L324" s="32">
        <v>2.57</v>
      </c>
      <c r="M324" s="36">
        <v>2</v>
      </c>
      <c r="N324" s="36">
        <f t="shared" si="2601"/>
        <v>65233.117949999993</v>
      </c>
      <c r="O324" s="36">
        <v>4</v>
      </c>
      <c r="P324" s="36">
        <f t="shared" si="2601"/>
        <v>130466.23589999999</v>
      </c>
      <c r="Q324" s="36"/>
      <c r="R324" s="36">
        <f t="shared" ref="R324:R326" si="2653">(Q324/12*5*$D324*$F324*$G324*$I324*R$11)+(Q324/12*7*$E324*$F324*$H324*$I324*R$12)</f>
        <v>0</v>
      </c>
      <c r="S324" s="36"/>
      <c r="T324" s="36">
        <f t="shared" ref="T324:T326" si="2654">(S324/12*5*$D324*$F324*$G324*$I324*T$11)+(S324/12*7*$E324*$F324*$H324*$I324*T$12)</f>
        <v>0</v>
      </c>
      <c r="U324" s="36"/>
      <c r="V324" s="36">
        <f t="shared" ref="V324:V326" si="2655">(U324/12*5*$D324*$F324*$G324*$I324*V$11)+(U324/12*7*$E324*$F324*$H324*$I324*V$12)</f>
        <v>0</v>
      </c>
      <c r="W324" s="36">
        <v>0</v>
      </c>
      <c r="X324" s="36">
        <f t="shared" ref="X324:X326" si="2656">(W324/12*5*$D324*$F324*$G324*$I324*X$11)+(W324/12*7*$E324*$F324*$H324*$I324*X$12)</f>
        <v>0</v>
      </c>
      <c r="Y324" s="36"/>
      <c r="Z324" s="36">
        <f t="shared" ref="Z324:Z326" si="2657">(Y324/12*5*$D324*$F324*$G324*$I324*Z$11)+(Y324/12*7*$E324*$F324*$H324*$I324*Z$12)</f>
        <v>0</v>
      </c>
      <c r="AA324" s="36"/>
      <c r="AB324" s="36">
        <f t="shared" ref="AB324:AB326" si="2658">(AA324/12*5*$D324*$F324*$G324*$I324*AB$11)+(AA324/12*7*$E324*$F324*$H324*$I324*AB$12)</f>
        <v>0</v>
      </c>
      <c r="AC324" s="36">
        <v>0</v>
      </c>
      <c r="AD324" s="36">
        <f t="shared" ref="AD324:AD326" si="2659">(AC324/12*5*$D324*$F324*$G324*$I324*AD$11)+(AC324/12*7*$E324*$F324*$H324*$I324*AD$12)</f>
        <v>0</v>
      </c>
      <c r="AE324" s="36"/>
      <c r="AF324" s="36">
        <f t="shared" ref="AF324:AF326" si="2660">(AE324/12*5*$D324*$F324*$G324*$I324*AF$11)+(AE324/12*7*$E324*$F324*$H324*$I324*AF$12)</f>
        <v>0</v>
      </c>
      <c r="AG324" s="36"/>
      <c r="AH324" s="36">
        <f t="shared" ref="AH324:AH326" si="2661">(AG324/12*5*$D324*$F324*$G324*$I324*AH$11)+(AG324/12*7*$E324*$F324*$H324*$I324*AH$12)</f>
        <v>0</v>
      </c>
      <c r="AI324" s="36"/>
      <c r="AJ324" s="36">
        <f t="shared" ref="AJ324:AJ326" si="2662">(AI324/12*5*$D324*$F324*$G324*$I324*AJ$11)+(AI324/12*7*$E324*$F324*$H324*$I324*AJ$12)</f>
        <v>0</v>
      </c>
      <c r="AK324" s="39">
        <v>0</v>
      </c>
      <c r="AL324" s="36">
        <f t="shared" ref="AL324:AL326" si="2663">(AK324/12*5*$D324*$F324*$G324*$I324*AL$11)+(AK324/12*7*$E324*$F324*$H324*$I324*AL$12)</f>
        <v>0</v>
      </c>
      <c r="AM324" s="40">
        <v>9</v>
      </c>
      <c r="AN324" s="36">
        <f t="shared" si="2613"/>
        <v>339334.18646399997</v>
      </c>
      <c r="AO324" s="36"/>
      <c r="AP324" s="36">
        <f t="shared" si="2614"/>
        <v>0</v>
      </c>
      <c r="AQ324" s="36"/>
      <c r="AR324" s="36">
        <f t="shared" si="2615"/>
        <v>0</v>
      </c>
      <c r="AS324" s="36"/>
      <c r="AT324" s="36">
        <f t="shared" si="2616"/>
        <v>0</v>
      </c>
      <c r="AU324" s="36"/>
      <c r="AV324" s="36">
        <f t="shared" ref="AV324:AV326" si="2664">(AU324/12*5*$D324*$F324*$G324*$I324*AV$11)+(AU324/12*7*$E324*$F324*$H324*$I324*AV$12)</f>
        <v>0</v>
      </c>
      <c r="AW324" s="36"/>
      <c r="AX324" s="36">
        <f t="shared" ref="AX324:AX326" si="2665">(AW324/12*5*$D324*$F324*$G324*$I324*AX$11)+(AW324/12*7*$E324*$F324*$H324*$I324*AX$12)</f>
        <v>0</v>
      </c>
      <c r="AY324" s="36"/>
      <c r="AZ324" s="36">
        <f t="shared" si="2619"/>
        <v>0</v>
      </c>
      <c r="BA324" s="36"/>
      <c r="BB324" s="36">
        <f t="shared" ref="BB324:BB326" si="2666">(BA324/12*5*$D324*$F324*$G324*$I324*BB$11)+(BA324/12*7*$E324*$F324*$H324*$I324*BB$12)</f>
        <v>0</v>
      </c>
      <c r="BC324" s="36"/>
      <c r="BD324" s="36">
        <f t="shared" ref="BD324:BD326" si="2667">(BC324/12*5*$D324*$F324*$G324*$I324*BD$11)+(BC324/12*7*$E324*$F324*$H324*$I324*BD$12)</f>
        <v>0</v>
      </c>
      <c r="BE324" s="36"/>
      <c r="BF324" s="36">
        <f t="shared" ref="BF324:BF326" si="2668">(BE324/12*5*$D324*$F324*$G324*$I324*BF$11)+(BE324/12*7*$E324*$F324*$H324*$I324*BF$12)</f>
        <v>0</v>
      </c>
      <c r="BG324" s="36"/>
      <c r="BH324" s="36">
        <f t="shared" si="2623"/>
        <v>0</v>
      </c>
      <c r="BI324" s="36">
        <v>0</v>
      </c>
      <c r="BJ324" s="36">
        <f t="shared" ref="BJ324:BJ326" si="2669">(BI324/12*5*$D324*$F324*$G324*$I324*BJ$11)+(BI324/12*7*$E324*$F324*$H324*$I324*BJ$12)</f>
        <v>0</v>
      </c>
      <c r="BK324" s="36"/>
      <c r="BL324" s="36">
        <f t="shared" ref="BL324:BL326" si="2670">(BK324/12*5*$D324*$F324*$G324*$I324*BL$11)+(BK324/12*7*$E324*$F324*$H324*$I324*BL$12)</f>
        <v>0</v>
      </c>
      <c r="BM324" s="46"/>
      <c r="BN324" s="36">
        <f t="shared" si="2626"/>
        <v>0</v>
      </c>
      <c r="BO324" s="36"/>
      <c r="BP324" s="36">
        <f t="shared" si="2627"/>
        <v>0</v>
      </c>
      <c r="BQ324" s="36"/>
      <c r="BR324" s="36">
        <f t="shared" ref="BR324:BR326" si="2671">(BQ324/12*5*$D324*$F324*$G324*$I324*BR$11)+(BQ324/12*7*$E324*$F324*$H324*$I324*BR$12)</f>
        <v>0</v>
      </c>
      <c r="BS324" s="36"/>
      <c r="BT324" s="36">
        <f t="shared" ref="BT324:BT326" si="2672">(BS324/12*5*$D324*$F324*$G324*$I324*BT$11)+(BS324/12*7*$E324*$F324*$H324*$I324*BT$12)</f>
        <v>0</v>
      </c>
      <c r="BU324" s="36"/>
      <c r="BV324" s="36">
        <f t="shared" si="2630"/>
        <v>0</v>
      </c>
      <c r="BW324" s="36"/>
      <c r="BX324" s="36">
        <f t="shared" si="2631"/>
        <v>0</v>
      </c>
      <c r="BY324" s="36"/>
      <c r="BZ324" s="36">
        <f t="shared" ref="BZ324:BZ326" si="2673">(BY324/12*5*$D324*$F324*$G324*$I324*BZ$11)+(BY324/12*7*$E324*$F324*$H324*$I324*BZ$12)</f>
        <v>0</v>
      </c>
      <c r="CA324" s="36"/>
      <c r="CB324" s="36">
        <f t="shared" si="2633"/>
        <v>0</v>
      </c>
      <c r="CC324" s="36"/>
      <c r="CD324" s="36">
        <f t="shared" ref="CD324:CD326" si="2674">(CC324/12*5*$D324*$F324*$G324*$I324*CD$11)+(CC324/12*7*$E324*$F324*$H324*$I324*CD$12)</f>
        <v>0</v>
      </c>
      <c r="CE324" s="36"/>
      <c r="CF324" s="36">
        <f t="shared" ref="CF324:CF326" si="2675">(CE324/12*5*$D324*$F324*$G324*$I324*CF$11)+(CE324/12*7*$E324*$F324*$H324*$I324*CF$12)</f>
        <v>0</v>
      </c>
      <c r="CG324" s="36">
        <v>5</v>
      </c>
      <c r="CH324" s="36">
        <f t="shared" ref="CH324:CH326" si="2676">(CG324/12*5*$D324*$F324*$G324*$I324*CH$11)+(CG324/12*7*$E324*$F324*$H324*$I324*CH$12)</f>
        <v>115798.990125</v>
      </c>
      <c r="CI324" s="36">
        <v>10</v>
      </c>
      <c r="CJ324" s="36">
        <f t="shared" ref="CJ324:CJ326" si="2677">(CI324/12*5*$D324*$F324*$G324*$I324*CJ$11)+(CI324/12*7*$E324*$F324*$H324*$I324*CJ$12)</f>
        <v>305623.32937499997</v>
      </c>
      <c r="CK324" s="36">
        <v>3</v>
      </c>
      <c r="CL324" s="36">
        <f t="shared" si="2638"/>
        <v>112127.80187699999</v>
      </c>
      <c r="CM324" s="36">
        <v>6</v>
      </c>
      <c r="CN324" s="36">
        <f t="shared" si="2638"/>
        <v>257797.76185799995</v>
      </c>
      <c r="CO324" s="41">
        <v>1</v>
      </c>
      <c r="CP324" s="36">
        <f t="shared" ref="CP324:CP326" si="2678">(CO324/12*5*$D324*$F324*$G324*$I324*CP$11)+(CO324/12*7*$E324*$F324*$H324*$I324*CP$12)</f>
        <v>34708.981124999991</v>
      </c>
      <c r="CQ324" s="36"/>
      <c r="CR324" s="36">
        <f t="shared" ref="CR324:CR326" si="2679">(CQ324/12*5*$D324*$F324*$G324*$J324*CR$11)+(CQ324/12*7*$E324*$F324*$H324*$J324*CR$12)</f>
        <v>0</v>
      </c>
      <c r="CS324" s="36"/>
      <c r="CT324" s="36">
        <f t="shared" ref="CT324:CT326" si="2680">(CS324/12*5*$D324*$F324*$G324*$J324*CT$11)+(CS324/12*7*$E324*$F324*$H324*$J324*CT$12)</f>
        <v>0</v>
      </c>
      <c r="CU324" s="36">
        <v>3</v>
      </c>
      <c r="CV324" s="36">
        <f t="shared" ref="CV324:CV326" si="2681">(CU324/12*5*$D324*$F324*$G324*$J324*CV$11)+(CU324/12*7*$E324*$F324*$H324*$J324*CV$12)</f>
        <v>126221.82218099998</v>
      </c>
      <c r="CW324" s="36"/>
      <c r="CX324" s="36">
        <f t="shared" ref="CX324:CX326" si="2682">(CW324/12*5*$D324*$F324*$G324*$J324*CX$11)+(CW324/12*7*$E324*$F324*$H324*$J324*CX$12)</f>
        <v>0</v>
      </c>
      <c r="CY324" s="36"/>
      <c r="CZ324" s="36">
        <f t="shared" ref="CZ324:CZ326" si="2683">(CY324/12*5*$D324*$F324*$G324*$J324*CZ$11)+(CY324/12*7*$E324*$F324*$H324*$J324*CZ$12)</f>
        <v>0</v>
      </c>
      <c r="DA324" s="36">
        <v>3</v>
      </c>
      <c r="DB324" s="36">
        <f t="shared" ref="DB324:DB326" si="2684">(DA324/12*5*$D324*$F324*$G324*$I324*DB$11)+(DA324/12*7*$E324*$F324*$H324*$I324*DB$12)</f>
        <v>104126.94337499997</v>
      </c>
      <c r="DC324" s="36"/>
      <c r="DD324" s="36">
        <f t="shared" ref="DD324:DD326" si="2685">(DC324/12*5*$D324*$F324*$G324*$I324*DD$11)+(DC324/12*7*$E324*$F324*$H324*$I324*DD$12)</f>
        <v>0</v>
      </c>
      <c r="DE324" s="36">
        <v>2</v>
      </c>
      <c r="DF324" s="36">
        <f t="shared" ref="DF324:DF326" si="2686">(DE324/12*5*$D324*$F324*$G324*$J324*DF$11)+(DE324/12*7*$E324*$F324*$H324*$J324*DF$12)</f>
        <v>93145.607099999979</v>
      </c>
      <c r="DG324" s="36">
        <v>2</v>
      </c>
      <c r="DH324" s="36">
        <f t="shared" ref="DH324:DH326" si="2687">(DG324/12*5*$D324*$F324*$G324*$J324*DH$11)+(DG324/12*7*$E324*$F324*$H324*$J324*DH$12)</f>
        <v>90335.339639999976</v>
      </c>
      <c r="DI324" s="36"/>
      <c r="DJ324" s="36">
        <f t="shared" si="2649"/>
        <v>0</v>
      </c>
      <c r="DK324" s="36">
        <v>4</v>
      </c>
      <c r="DL324" s="36">
        <f t="shared" ref="DL324:DL326" si="2688">(DK324/12*5*$D324*$F324*$G324*$L324*DL$11)+(DK324/12*7*$E324*$F324*$G324*$L324*DL$12)</f>
        <v>267282.53915999993</v>
      </c>
      <c r="DM324" s="36"/>
      <c r="DN324" s="36">
        <f t="shared" si="2249"/>
        <v>0</v>
      </c>
      <c r="DO324" s="36">
        <f t="shared" ref="DO324:DP330" si="2689">SUM(M324,O324,Q324,S324,U324,W324,Y324,AA324,AC324,AE324,AG324,AI324,AK324,AM324,AO324,AQ324,AS324,AU324,AW324,AY324,BA324,BC324,BE324,BG324,BI324,BK324,BM324,BO324,BQ324,BS324,BU324,BW324,BY324,CA324,CC324,CE324,CG324,CI324,CK324,CM324,CO324,CQ324,CS324,CU324,CW324,CY324,DA324,DC324,DE324,DG324,DI324,DK324,DM324)</f>
        <v>54</v>
      </c>
      <c r="DP324" s="36">
        <f t="shared" si="2689"/>
        <v>2042202.6561299996</v>
      </c>
      <c r="DQ324" s="47">
        <f t="shared" si="2391"/>
        <v>54</v>
      </c>
      <c r="DR324" s="80">
        <f t="shared" si="2248"/>
        <v>1</v>
      </c>
    </row>
    <row r="325" spans="1:122" ht="15.75" customHeight="1" x14ac:dyDescent="0.25">
      <c r="A325" s="43"/>
      <c r="B325" s="44">
        <v>280</v>
      </c>
      <c r="C325" s="31" t="s">
        <v>450</v>
      </c>
      <c r="D325" s="32">
        <f t="shared" si="2250"/>
        <v>19063</v>
      </c>
      <c r="E325" s="33">
        <v>18530</v>
      </c>
      <c r="F325" s="45">
        <v>2.91</v>
      </c>
      <c r="G325" s="35">
        <v>1</v>
      </c>
      <c r="H325" s="35">
        <v>1</v>
      </c>
      <c r="I325" s="32">
        <v>1.4</v>
      </c>
      <c r="J325" s="32">
        <v>1.68</v>
      </c>
      <c r="K325" s="32">
        <v>2.23</v>
      </c>
      <c r="L325" s="32">
        <v>2.57</v>
      </c>
      <c r="M325" s="36">
        <v>3</v>
      </c>
      <c r="N325" s="36">
        <f t="shared" si="2601"/>
        <v>243369.70927500003</v>
      </c>
      <c r="O325" s="36">
        <v>5</v>
      </c>
      <c r="P325" s="36">
        <f t="shared" si="2601"/>
        <v>405616.18212500005</v>
      </c>
      <c r="Q325" s="36"/>
      <c r="R325" s="36">
        <f t="shared" si="2653"/>
        <v>0</v>
      </c>
      <c r="S325" s="36"/>
      <c r="T325" s="36">
        <f t="shared" si="2654"/>
        <v>0</v>
      </c>
      <c r="U325" s="36"/>
      <c r="V325" s="36">
        <f t="shared" si="2655"/>
        <v>0</v>
      </c>
      <c r="W325" s="36">
        <v>8</v>
      </c>
      <c r="X325" s="36">
        <f t="shared" si="2656"/>
        <v>648985.89139999996</v>
      </c>
      <c r="Y325" s="36"/>
      <c r="Z325" s="36">
        <f t="shared" si="2657"/>
        <v>0</v>
      </c>
      <c r="AA325" s="36"/>
      <c r="AB325" s="36">
        <f t="shared" si="2658"/>
        <v>0</v>
      </c>
      <c r="AC325" s="36">
        <v>0</v>
      </c>
      <c r="AD325" s="36">
        <f t="shared" si="2659"/>
        <v>0</v>
      </c>
      <c r="AE325" s="36"/>
      <c r="AF325" s="36">
        <f t="shared" si="2660"/>
        <v>0</v>
      </c>
      <c r="AG325" s="36"/>
      <c r="AH325" s="36">
        <f t="shared" si="2661"/>
        <v>0</v>
      </c>
      <c r="AI325" s="36"/>
      <c r="AJ325" s="36">
        <f t="shared" si="2662"/>
        <v>0</v>
      </c>
      <c r="AK325" s="39">
        <v>0</v>
      </c>
      <c r="AL325" s="36">
        <f t="shared" si="2663"/>
        <v>0</v>
      </c>
      <c r="AM325" s="40">
        <v>38</v>
      </c>
      <c r="AN325" s="36">
        <f t="shared" si="2613"/>
        <v>3563492.3399040001</v>
      </c>
      <c r="AO325" s="36"/>
      <c r="AP325" s="36">
        <f t="shared" si="2614"/>
        <v>0</v>
      </c>
      <c r="AQ325" s="36"/>
      <c r="AR325" s="36">
        <f t="shared" si="2615"/>
        <v>0</v>
      </c>
      <c r="AS325" s="36"/>
      <c r="AT325" s="36">
        <f t="shared" si="2616"/>
        <v>0</v>
      </c>
      <c r="AU325" s="36"/>
      <c r="AV325" s="36">
        <f t="shared" si="2664"/>
        <v>0</v>
      </c>
      <c r="AW325" s="36"/>
      <c r="AX325" s="36">
        <f t="shared" si="2665"/>
        <v>0</v>
      </c>
      <c r="AY325" s="36">
        <v>3</v>
      </c>
      <c r="AZ325" s="36">
        <f t="shared" si="2619"/>
        <v>273650.42722499999</v>
      </c>
      <c r="BA325" s="36"/>
      <c r="BB325" s="36">
        <f t="shared" si="2666"/>
        <v>0</v>
      </c>
      <c r="BC325" s="36"/>
      <c r="BD325" s="36">
        <f t="shared" si="2667"/>
        <v>0</v>
      </c>
      <c r="BE325" s="36"/>
      <c r="BF325" s="36">
        <f t="shared" si="2668"/>
        <v>0</v>
      </c>
      <c r="BG325" s="36"/>
      <c r="BH325" s="36">
        <f t="shared" si="2623"/>
        <v>0</v>
      </c>
      <c r="BI325" s="36">
        <v>10</v>
      </c>
      <c r="BJ325" s="36">
        <f t="shared" si="2669"/>
        <v>816733.46947500017</v>
      </c>
      <c r="BK325" s="36">
        <v>20</v>
      </c>
      <c r="BL325" s="36">
        <f t="shared" si="2670"/>
        <v>1562935.2368000001</v>
      </c>
      <c r="BM325" s="46"/>
      <c r="BN325" s="36">
        <f t="shared" si="2626"/>
        <v>0</v>
      </c>
      <c r="BO325" s="36"/>
      <c r="BP325" s="36">
        <f t="shared" si="2627"/>
        <v>0</v>
      </c>
      <c r="BQ325" s="36"/>
      <c r="BR325" s="36">
        <f t="shared" si="2671"/>
        <v>0</v>
      </c>
      <c r="BS325" s="36"/>
      <c r="BT325" s="36">
        <f t="shared" si="2672"/>
        <v>0</v>
      </c>
      <c r="BU325" s="36"/>
      <c r="BV325" s="36">
        <f t="shared" si="2630"/>
        <v>0</v>
      </c>
      <c r="BW325" s="36"/>
      <c r="BX325" s="36">
        <f t="shared" si="2631"/>
        <v>0</v>
      </c>
      <c r="BY325" s="36"/>
      <c r="BZ325" s="36">
        <f t="shared" si="2673"/>
        <v>0</v>
      </c>
      <c r="CA325" s="36"/>
      <c r="CB325" s="36">
        <f t="shared" si="2633"/>
        <v>0</v>
      </c>
      <c r="CC325" s="36"/>
      <c r="CD325" s="36">
        <f t="shared" si="2674"/>
        <v>0</v>
      </c>
      <c r="CE325" s="36"/>
      <c r="CF325" s="36">
        <f t="shared" si="2675"/>
        <v>0</v>
      </c>
      <c r="CG325" s="36">
        <v>5</v>
      </c>
      <c r="CH325" s="36">
        <f t="shared" si="2676"/>
        <v>288012.87287500006</v>
      </c>
      <c r="CI325" s="36">
        <v>8</v>
      </c>
      <c r="CJ325" s="36">
        <f t="shared" si="2677"/>
        <v>608112.06049999991</v>
      </c>
      <c r="CK325" s="36">
        <v>18</v>
      </c>
      <c r="CL325" s="36">
        <f t="shared" si="2638"/>
        <v>1673291.812626</v>
      </c>
      <c r="CM325" s="36">
        <v>18</v>
      </c>
      <c r="CN325" s="36">
        <f t="shared" si="2638"/>
        <v>1923567.9154019998</v>
      </c>
      <c r="CO325" s="41">
        <v>7</v>
      </c>
      <c r="CP325" s="36">
        <f t="shared" si="2678"/>
        <v>604292.26112499996</v>
      </c>
      <c r="CQ325" s="36">
        <v>1</v>
      </c>
      <c r="CR325" s="36">
        <f t="shared" si="2679"/>
        <v>104451.285666</v>
      </c>
      <c r="CS325" s="36">
        <v>3</v>
      </c>
      <c r="CT325" s="36">
        <f t="shared" si="2680"/>
        <v>272452.71400200005</v>
      </c>
      <c r="CU325" s="36">
        <v>5</v>
      </c>
      <c r="CV325" s="36">
        <f t="shared" si="2681"/>
        <v>523227.21160500008</v>
      </c>
      <c r="CW325" s="36">
        <v>4</v>
      </c>
      <c r="CX325" s="36">
        <f t="shared" si="2682"/>
        <v>417805.14266399998</v>
      </c>
      <c r="CY325" s="36">
        <v>4</v>
      </c>
      <c r="CZ325" s="36">
        <f t="shared" si="2683"/>
        <v>418581.76928399998</v>
      </c>
      <c r="DA325" s="36">
        <v>3</v>
      </c>
      <c r="DB325" s="36">
        <f t="shared" si="2684"/>
        <v>258982.39762499998</v>
      </c>
      <c r="DC325" s="36">
        <v>4</v>
      </c>
      <c r="DD325" s="36">
        <f t="shared" si="2685"/>
        <v>355569.09178000002</v>
      </c>
      <c r="DE325" s="36"/>
      <c r="DF325" s="36">
        <f t="shared" si="2686"/>
        <v>0</v>
      </c>
      <c r="DG325" s="36">
        <v>3</v>
      </c>
      <c r="DH325" s="36">
        <f t="shared" si="2687"/>
        <v>337020.30558000004</v>
      </c>
      <c r="DI325" s="36">
        <v>5</v>
      </c>
      <c r="DJ325" s="36">
        <f t="shared" si="2649"/>
        <v>768785.34309375018</v>
      </c>
      <c r="DK325" s="36">
        <v>4</v>
      </c>
      <c r="DL325" s="36">
        <f t="shared" si="2688"/>
        <v>664779.64867999987</v>
      </c>
      <c r="DM325" s="36"/>
      <c r="DN325" s="36">
        <f t="shared" si="2249"/>
        <v>0</v>
      </c>
      <c r="DO325" s="36">
        <f t="shared" si="2689"/>
        <v>179</v>
      </c>
      <c r="DP325" s="36">
        <f t="shared" si="2689"/>
        <v>16733715.088711752</v>
      </c>
      <c r="DQ325" s="47">
        <f t="shared" si="2391"/>
        <v>179</v>
      </c>
      <c r="DR325" s="80">
        <f t="shared" si="2248"/>
        <v>1</v>
      </c>
    </row>
    <row r="326" spans="1:122" ht="15.75" customHeight="1" x14ac:dyDescent="0.25">
      <c r="A326" s="43"/>
      <c r="B326" s="44">
        <v>281</v>
      </c>
      <c r="C326" s="31" t="s">
        <v>451</v>
      </c>
      <c r="D326" s="32">
        <f t="shared" si="2250"/>
        <v>19063</v>
      </c>
      <c r="E326" s="33">
        <v>18530</v>
      </c>
      <c r="F326" s="45">
        <v>1.21</v>
      </c>
      <c r="G326" s="35">
        <v>1</v>
      </c>
      <c r="H326" s="35">
        <v>1</v>
      </c>
      <c r="I326" s="32">
        <v>1.4</v>
      </c>
      <c r="J326" s="32">
        <v>1.68</v>
      </c>
      <c r="K326" s="32">
        <v>2.23</v>
      </c>
      <c r="L326" s="32">
        <v>2.57</v>
      </c>
      <c r="M326" s="36">
        <v>0</v>
      </c>
      <c r="N326" s="36">
        <f t="shared" si="2601"/>
        <v>0</v>
      </c>
      <c r="O326" s="36">
        <v>214</v>
      </c>
      <c r="P326" s="36">
        <f t="shared" si="2601"/>
        <v>7218574.1717833318</v>
      </c>
      <c r="Q326" s="36">
        <v>0</v>
      </c>
      <c r="R326" s="36">
        <f t="shared" si="2653"/>
        <v>0</v>
      </c>
      <c r="S326" s="36"/>
      <c r="T326" s="36">
        <f t="shared" si="2654"/>
        <v>0</v>
      </c>
      <c r="U326" s="36"/>
      <c r="V326" s="36">
        <f t="shared" si="2655"/>
        <v>0</v>
      </c>
      <c r="W326" s="36">
        <v>0</v>
      </c>
      <c r="X326" s="36">
        <f t="shared" si="2656"/>
        <v>0</v>
      </c>
      <c r="Y326" s="36">
        <v>0</v>
      </c>
      <c r="Z326" s="36">
        <f t="shared" si="2657"/>
        <v>0</v>
      </c>
      <c r="AA326" s="36">
        <v>0</v>
      </c>
      <c r="AB326" s="36">
        <f t="shared" si="2658"/>
        <v>0</v>
      </c>
      <c r="AC326" s="36">
        <v>0</v>
      </c>
      <c r="AD326" s="36">
        <f t="shared" si="2659"/>
        <v>0</v>
      </c>
      <c r="AE326" s="36">
        <v>0</v>
      </c>
      <c r="AF326" s="36">
        <f t="shared" si="2660"/>
        <v>0</v>
      </c>
      <c r="AG326" s="36">
        <v>0</v>
      </c>
      <c r="AH326" s="36">
        <f t="shared" si="2661"/>
        <v>0</v>
      </c>
      <c r="AI326" s="36"/>
      <c r="AJ326" s="36">
        <f t="shared" si="2662"/>
        <v>0</v>
      </c>
      <c r="AK326" s="39">
        <v>0</v>
      </c>
      <c r="AL326" s="36">
        <f t="shared" si="2663"/>
        <v>0</v>
      </c>
      <c r="AM326" s="40">
        <v>30</v>
      </c>
      <c r="AN326" s="36">
        <f t="shared" si="2613"/>
        <v>1169784.5174399999</v>
      </c>
      <c r="AO326" s="36">
        <v>0</v>
      </c>
      <c r="AP326" s="36">
        <f t="shared" si="2614"/>
        <v>0</v>
      </c>
      <c r="AQ326" s="36">
        <v>40</v>
      </c>
      <c r="AR326" s="36">
        <f t="shared" si="2615"/>
        <v>1559712.68992</v>
      </c>
      <c r="AS326" s="36">
        <v>0</v>
      </c>
      <c r="AT326" s="36">
        <f t="shared" si="2616"/>
        <v>0</v>
      </c>
      <c r="AU326" s="36"/>
      <c r="AV326" s="36">
        <f t="shared" si="2664"/>
        <v>0</v>
      </c>
      <c r="AW326" s="36"/>
      <c r="AX326" s="36">
        <f t="shared" si="2665"/>
        <v>0</v>
      </c>
      <c r="AY326" s="36"/>
      <c r="AZ326" s="36">
        <f t="shared" si="2619"/>
        <v>0</v>
      </c>
      <c r="BA326" s="36">
        <v>0</v>
      </c>
      <c r="BB326" s="36">
        <f t="shared" si="2666"/>
        <v>0</v>
      </c>
      <c r="BC326" s="36">
        <v>0</v>
      </c>
      <c r="BD326" s="36">
        <f t="shared" si="2667"/>
        <v>0</v>
      </c>
      <c r="BE326" s="36">
        <v>0</v>
      </c>
      <c r="BF326" s="36">
        <f t="shared" si="2668"/>
        <v>0</v>
      </c>
      <c r="BG326" s="36">
        <v>0</v>
      </c>
      <c r="BH326" s="36">
        <f t="shared" si="2623"/>
        <v>0</v>
      </c>
      <c r="BI326" s="36">
        <v>3</v>
      </c>
      <c r="BJ326" s="36">
        <f t="shared" si="2669"/>
        <v>101881.1853675</v>
      </c>
      <c r="BK326" s="36"/>
      <c r="BL326" s="36">
        <f t="shared" si="2670"/>
        <v>0</v>
      </c>
      <c r="BM326" s="46">
        <v>0</v>
      </c>
      <c r="BN326" s="36">
        <f t="shared" si="2626"/>
        <v>0</v>
      </c>
      <c r="BO326" s="36">
        <v>0</v>
      </c>
      <c r="BP326" s="36">
        <f t="shared" si="2627"/>
        <v>0</v>
      </c>
      <c r="BQ326" s="36">
        <v>0</v>
      </c>
      <c r="BR326" s="36">
        <f t="shared" si="2671"/>
        <v>0</v>
      </c>
      <c r="BS326" s="36">
        <v>0</v>
      </c>
      <c r="BT326" s="36">
        <f t="shared" si="2672"/>
        <v>0</v>
      </c>
      <c r="BU326" s="36">
        <v>0</v>
      </c>
      <c r="BV326" s="36">
        <f t="shared" si="2630"/>
        <v>0</v>
      </c>
      <c r="BW326" s="36"/>
      <c r="BX326" s="36">
        <f t="shared" si="2631"/>
        <v>0</v>
      </c>
      <c r="BY326" s="36">
        <v>0</v>
      </c>
      <c r="BZ326" s="36">
        <f t="shared" si="2673"/>
        <v>0</v>
      </c>
      <c r="CA326" s="36"/>
      <c r="CB326" s="36">
        <f t="shared" si="2633"/>
        <v>0</v>
      </c>
      <c r="CC326" s="36">
        <v>0</v>
      </c>
      <c r="CD326" s="36">
        <f t="shared" si="2674"/>
        <v>0</v>
      </c>
      <c r="CE326" s="36"/>
      <c r="CF326" s="36">
        <f t="shared" si="2675"/>
        <v>0</v>
      </c>
      <c r="CG326" s="36"/>
      <c r="CH326" s="36">
        <f t="shared" si="2676"/>
        <v>0</v>
      </c>
      <c r="CI326" s="36"/>
      <c r="CJ326" s="36">
        <f t="shared" si="2677"/>
        <v>0</v>
      </c>
      <c r="CK326" s="36">
        <v>17</v>
      </c>
      <c r="CL326" s="36">
        <f t="shared" si="2638"/>
        <v>657113.64233900001</v>
      </c>
      <c r="CM326" s="36">
        <v>18</v>
      </c>
      <c r="CN326" s="36">
        <f t="shared" si="2638"/>
        <v>799834.08166199992</v>
      </c>
      <c r="CO326" s="41"/>
      <c r="CP326" s="36">
        <f t="shared" si="2678"/>
        <v>0</v>
      </c>
      <c r="CQ326" s="36">
        <v>4</v>
      </c>
      <c r="CR326" s="36">
        <f t="shared" si="2679"/>
        <v>173726.53698399998</v>
      </c>
      <c r="CS326" s="36"/>
      <c r="CT326" s="36">
        <f t="shared" si="2680"/>
        <v>0</v>
      </c>
      <c r="CU326" s="36">
        <v>4</v>
      </c>
      <c r="CV326" s="36">
        <f t="shared" si="2681"/>
        <v>174049.46420399996</v>
      </c>
      <c r="CW326" s="36">
        <v>1</v>
      </c>
      <c r="CX326" s="36">
        <f t="shared" si="2682"/>
        <v>43431.634245999994</v>
      </c>
      <c r="CY326" s="36"/>
      <c r="CZ326" s="36">
        <f t="shared" si="2683"/>
        <v>0</v>
      </c>
      <c r="DA326" s="36">
        <v>21</v>
      </c>
      <c r="DB326" s="36">
        <f t="shared" si="2684"/>
        <v>753807.87212499976</v>
      </c>
      <c r="DC326" s="36">
        <v>9</v>
      </c>
      <c r="DD326" s="36">
        <f t="shared" si="2685"/>
        <v>332658.71215499996</v>
      </c>
      <c r="DE326" s="36">
        <v>2</v>
      </c>
      <c r="DF326" s="36">
        <f t="shared" si="2686"/>
        <v>96330.072299999985</v>
      </c>
      <c r="DG326" s="36"/>
      <c r="DH326" s="36">
        <f t="shared" si="2687"/>
        <v>0</v>
      </c>
      <c r="DI326" s="36"/>
      <c r="DJ326" s="36">
        <f t="shared" si="2649"/>
        <v>0</v>
      </c>
      <c r="DK326" s="36"/>
      <c r="DL326" s="36">
        <f t="shared" si="2688"/>
        <v>0</v>
      </c>
      <c r="DM326" s="36"/>
      <c r="DN326" s="36">
        <f t="shared" si="2249"/>
        <v>0</v>
      </c>
      <c r="DO326" s="36">
        <f t="shared" si="2689"/>
        <v>363</v>
      </c>
      <c r="DP326" s="36">
        <f t="shared" si="2689"/>
        <v>13080904.58052583</v>
      </c>
      <c r="DQ326" s="47">
        <f t="shared" si="2391"/>
        <v>363</v>
      </c>
      <c r="DR326" s="80">
        <f t="shared" si="2248"/>
        <v>1</v>
      </c>
    </row>
    <row r="327" spans="1:122" ht="15.75" customHeight="1" x14ac:dyDescent="0.25">
      <c r="A327" s="43">
        <v>1</v>
      </c>
      <c r="B327" s="44">
        <v>282</v>
      </c>
      <c r="C327" s="31" t="s">
        <v>452</v>
      </c>
      <c r="D327" s="32">
        <f t="shared" si="2250"/>
        <v>19063</v>
      </c>
      <c r="E327" s="33">
        <v>18530</v>
      </c>
      <c r="F327" s="45">
        <v>2.0299999999999998</v>
      </c>
      <c r="G327" s="35">
        <v>1</v>
      </c>
      <c r="H327" s="35">
        <v>1</v>
      </c>
      <c r="I327" s="32">
        <v>1.4</v>
      </c>
      <c r="J327" s="32">
        <v>1.68</v>
      </c>
      <c r="K327" s="32">
        <v>2.23</v>
      </c>
      <c r="L327" s="32">
        <v>2.57</v>
      </c>
      <c r="M327" s="36">
        <v>0</v>
      </c>
      <c r="N327" s="36">
        <f>(M327/12*5*$D327*$F327*$G327*$I327*N$11)+(M327/12*7*$E327*$F327*$H327*$I327)</f>
        <v>0</v>
      </c>
      <c r="O327" s="36">
        <v>162</v>
      </c>
      <c r="P327" s="36">
        <f>(O327/12*5*$D327*$F327*$G327*$I327*P$11)+(O327/12*7*$E327*$F327*$H327*$I327)</f>
        <v>8670103.6810499988</v>
      </c>
      <c r="Q327" s="36">
        <v>0</v>
      </c>
      <c r="R327" s="36">
        <f>(Q327/12*5*$D327*$F327*$G327*$I327*R$11)+(Q327/12*7*$E327*$F327*$H327*$I327)</f>
        <v>0</v>
      </c>
      <c r="S327" s="36"/>
      <c r="T327" s="36">
        <f>(S327/12*5*$D327*$F327*$G327*$I327*T$11)+(S327/12*7*$E327*$F327*$H327*$I327)</f>
        <v>0</v>
      </c>
      <c r="U327" s="36"/>
      <c r="V327" s="36">
        <f>(U327/12*5*$D327*$F327*$G327*$I327*V$11)+(U327/12*7*$E327*$F327*$H327*$I327)</f>
        <v>0</v>
      </c>
      <c r="W327" s="36">
        <v>0</v>
      </c>
      <c r="X327" s="36">
        <f>(W327/12*5*$D327*$F327*$G327*$I327*X$11)+(W327/12*7*$E327*$F327*$H327*$I327)</f>
        <v>0</v>
      </c>
      <c r="Y327" s="36">
        <v>0</v>
      </c>
      <c r="Z327" s="36">
        <f>(Y327/12*5*$D327*$F327*$G327*$I327*Z$11)+(Y327/12*7*$E327*$F327*$H327*$I327)</f>
        <v>0</v>
      </c>
      <c r="AA327" s="36">
        <v>0</v>
      </c>
      <c r="AB327" s="36">
        <f>(AA327/12*5*$D327*$F327*$G327*$I327*AB$11)+(AA327/12*7*$E327*$F327*$H327*$I327)</f>
        <v>0</v>
      </c>
      <c r="AC327" s="36">
        <v>0</v>
      </c>
      <c r="AD327" s="36">
        <f>(AC327/12*5*$D327*$F327*$G327*$I327*AD$11)+(AC327/12*7*$E327*$F327*$H327*$I327)</f>
        <v>0</v>
      </c>
      <c r="AE327" s="36">
        <v>0</v>
      </c>
      <c r="AF327" s="36">
        <f>(AE327/12*5*$D327*$F327*$G327*$I327*AF$11)+(AE327/12*7*$E327*$F327*$H327*$I327)</f>
        <v>0</v>
      </c>
      <c r="AG327" s="36">
        <v>0</v>
      </c>
      <c r="AH327" s="36">
        <f>(AG327/12*5*$D327*$F327*$G327*$I327*AH$11)+(AG327/12*7*$E327*$F327*$H327*$I327)</f>
        <v>0</v>
      </c>
      <c r="AI327" s="36"/>
      <c r="AJ327" s="36">
        <f>(AI327/12*5*$D327*$F327*$G327*$I327*AJ$11)+(AI327/12*7*$E327*$F327*$H327*$I327)</f>
        <v>0</v>
      </c>
      <c r="AK327" s="39">
        <v>0</v>
      </c>
      <c r="AL327" s="36">
        <f>(AK327/12*5*$D327*$F327*$G327*$I327*AL$11)+(AK327/12*7*$E327*$F327*$H327*$I327)</f>
        <v>0</v>
      </c>
      <c r="AM327" s="40">
        <v>15</v>
      </c>
      <c r="AN327" s="36">
        <f>(AM327/12*5*$D327*$F327*$G327*$J327*AN$11)+(AM327/12*7*$E327*$F327*$H327*$J327)</f>
        <v>965782.82051999983</v>
      </c>
      <c r="AO327" s="36">
        <v>0</v>
      </c>
      <c r="AP327" s="36">
        <f>(AO327/12*5*$D327*$F327*$G327*$J327*AP$11)+(AO327/12*7*$E327*$F327*$H327*$J327)</f>
        <v>0</v>
      </c>
      <c r="AQ327" s="36">
        <v>4</v>
      </c>
      <c r="AR327" s="36">
        <f>(AQ327/12*5*$D327*$F327*$G327*$J327*AR$11)+(AQ327/12*7*$E327*$F327*$H327*$J327)</f>
        <v>257542.08547199995</v>
      </c>
      <c r="AS327" s="36">
        <v>0</v>
      </c>
      <c r="AT327" s="36">
        <f>(AS327/12*5*$D327*$F327*$G327*$J327*AT$11)+(AS327/12*7*$E327*$F327*$H327*$J327)</f>
        <v>0</v>
      </c>
      <c r="AU327" s="36"/>
      <c r="AV327" s="36">
        <f>(AU327/12*5*$D327*$F327*$G327*$I327*AV$11)+(AU327/12*7*$E327*$F327*$H327*$I327)</f>
        <v>0</v>
      </c>
      <c r="AW327" s="36"/>
      <c r="AX327" s="36">
        <f>(AW327/12*5*$D327*$F327*$G327*$I327*AX$11)+(AW327/12*7*$E327*$F327*$H327*$I327)</f>
        <v>0</v>
      </c>
      <c r="AY327" s="36"/>
      <c r="AZ327" s="36">
        <f>(AY327/12*5*$D327*$F327*$G327*$J327*AZ$11)+(AY327/12*7*$E327*$F327*$H327*$J327)</f>
        <v>0</v>
      </c>
      <c r="BA327" s="36">
        <v>0</v>
      </c>
      <c r="BB327" s="36">
        <f>(BA327/12*5*$D327*$F327*$G327*$I327*BB$11)+(BA327/12*7*$E327*$F327*$H327*$I327)</f>
        <v>0</v>
      </c>
      <c r="BC327" s="36">
        <v>0</v>
      </c>
      <c r="BD327" s="36">
        <f>(BC327/12*5*$D327*$F327*$G327*$I327*BD$11)+(BC327/12*7*$E327*$F327*$H327*$I327)</f>
        <v>0</v>
      </c>
      <c r="BE327" s="36">
        <v>0</v>
      </c>
      <c r="BF327" s="36">
        <f>(BE327/12*5*$D327*$F327*$G327*$I327*BF$11)+(BE327/12*7*$E327*$F327*$H327*$I327)</f>
        <v>0</v>
      </c>
      <c r="BG327" s="36">
        <v>0</v>
      </c>
      <c r="BH327" s="36">
        <f>(BG327/12*5*$D327*$F327*$G327*$J327*BH$11)+(BG327/12*7*$E327*$F327*$H327*$J327)</f>
        <v>0</v>
      </c>
      <c r="BI327" s="36">
        <v>0</v>
      </c>
      <c r="BJ327" s="36">
        <f>(BI327/12*5*$D327*$F327*$G327*$I327*BJ$11)+(BI327/12*7*$E327*$F327*$H327*$I327)</f>
        <v>0</v>
      </c>
      <c r="BK327" s="36"/>
      <c r="BL327" s="36">
        <f>(BK327/12*5*$D327*$F327*$G327*$I327*BL$11)+(BK327/12*7*$E327*$F327*$H327*$I327)</f>
        <v>0</v>
      </c>
      <c r="BM327" s="46">
        <v>0</v>
      </c>
      <c r="BN327" s="36">
        <f>(BM327/12*5*$D327*$F327*$G327*$J327*BN$11)+(BM327/12*7*$E327*$F327*$H327*$J327)</f>
        <v>0</v>
      </c>
      <c r="BO327" s="36"/>
      <c r="BP327" s="36">
        <f>(BO327/12*5*$D327*$F327*$G327*$J327*BP$11)+(BO327/12*7*$E327*$F327*$H327*$J327)</f>
        <v>0</v>
      </c>
      <c r="BQ327" s="36">
        <v>0</v>
      </c>
      <c r="BR327" s="36">
        <f>(BQ327/12*5*$D327*$F327*$G327*$I327*BR$11)+(BQ327/12*7*$E327*$F327*$H327*$I327)</f>
        <v>0</v>
      </c>
      <c r="BS327" s="36">
        <v>0</v>
      </c>
      <c r="BT327" s="36">
        <f>(BS327/12*5*$D327*$F327*$G327*$I327*BT$11)+(BS327/12*7*$E327*$F327*$H327*$I327)</f>
        <v>0</v>
      </c>
      <c r="BU327" s="36">
        <v>0</v>
      </c>
      <c r="BV327" s="36">
        <f>(BU327/12*5*$D327*$F327*$G327*$J327*BV$11)+(BU327/12*7*$E327*$F327*$H327*$J327)</f>
        <v>0</v>
      </c>
      <c r="BW327" s="36"/>
      <c r="BX327" s="36">
        <f>(BW327/12*5*$D327*$F327*$G327*$J327*BX$11)+(BW327/12*7*$E327*$F327*$H327*$J327)</f>
        <v>0</v>
      </c>
      <c r="BY327" s="36">
        <v>0</v>
      </c>
      <c r="BZ327" s="36">
        <f>(BY327/12*5*$D327*$F327*$G327*$I327*BZ$11)+(BY327/12*7*$E327*$F327*$H327*$I327)</f>
        <v>0</v>
      </c>
      <c r="CA327" s="36"/>
      <c r="CB327" s="36">
        <f>(CA327/12*5*$D327*$F327*$G327*$J327*CB$11)+(CA327/12*7*$E327*$F327*$H327*$J327)</f>
        <v>0</v>
      </c>
      <c r="CC327" s="36">
        <v>0</v>
      </c>
      <c r="CD327" s="36">
        <f>(CC327/12*5*$D327*$F327*$G327*$I327*CD$11)+(CC327/12*7*$E327*$F327*$H327*$I327)</f>
        <v>0</v>
      </c>
      <c r="CE327" s="36"/>
      <c r="CF327" s="36">
        <f>(CE327/12*5*$D327*$F327*$G327*$I327*CF$11)+(CE327/12*7*$E327*$F327*$H327*$I327)</f>
        <v>0</v>
      </c>
      <c r="CG327" s="36"/>
      <c r="CH327" s="36">
        <f>(CG327/12*5*$D327*$F327*$G327*$I327*CH$11)+(CG327/12*7*$E327*$F327*$H327*$I327)</f>
        <v>0</v>
      </c>
      <c r="CI327" s="36">
        <v>20</v>
      </c>
      <c r="CJ327" s="36">
        <f>(CI327/12*5*$D327*$F327*$G327*$I327*CJ$11)+(CI327/12*7*$E327*$F327*$H327*$I327)</f>
        <v>1063611.0397499998</v>
      </c>
      <c r="CK327" s="36">
        <v>4</v>
      </c>
      <c r="CL327" s="36">
        <f>(CK327/12*5*$D327*$F327*$G327*$J327*CL$11)+(CK327/12*7*$E327*$F327*$H327*$J327)</f>
        <v>255266.64953999995</v>
      </c>
      <c r="CM327" s="36">
        <v>6</v>
      </c>
      <c r="CN327" s="36">
        <f>(CM327/12*5*$D327*$F327*$G327*$J327*CN$11)+(CM327/12*7*$E327*$F327*$H327*$J327)</f>
        <v>403053.83542199992</v>
      </c>
      <c r="CO327" s="41"/>
      <c r="CP327" s="36">
        <f>(CO327/12*5*$D327*$F327*$G327*$I327*CP$11)+(CO327/12*7*$E327*$F327*$H327*$I327)</f>
        <v>0</v>
      </c>
      <c r="CQ327" s="36">
        <v>7</v>
      </c>
      <c r="CR327" s="36">
        <f>(CQ327/12*5*$D327*$F327*$G327*$J327*CR$11)+(CQ327/12*7*$E327*$F327*$H327*$J327)</f>
        <v>469281.37635400001</v>
      </c>
      <c r="CS327" s="36"/>
      <c r="CT327" s="36">
        <f>(CS327/12*5*$D327*$F327*$G327*$J327*CT$11)+(CS327/12*7*$E327*$F327*$H327*$J327)</f>
        <v>0</v>
      </c>
      <c r="CU327" s="36">
        <v>7</v>
      </c>
      <c r="CV327" s="36">
        <f>(CU327/12*5*$D327*$F327*$G327*$J327*CV$11)+(CU327/12*7*$E327*$F327*$H327*$J327)</f>
        <v>470229.47465899994</v>
      </c>
      <c r="CW327" s="36">
        <v>1</v>
      </c>
      <c r="CX327" s="36">
        <f>(CW327/12*5*$D327*$F327*$G327*$J327*CX$11)+(CW327/12*7*$E327*$F327*$H327*$J327)</f>
        <v>67040.196621999989</v>
      </c>
      <c r="CY327" s="36">
        <v>2</v>
      </c>
      <c r="CZ327" s="36">
        <f>(CY327/12*5*$D327*$F327*$G327*$J327*CZ$11)+(CY327/12*7*$E327*$F327*$H327*$J327)</f>
        <v>134351.27847399999</v>
      </c>
      <c r="DA327" s="36">
        <v>0</v>
      </c>
      <c r="DB327" s="36">
        <f>(DA327/12*5*$D327*$F327*$G327*$I327*DB$11)+(DA327/12*7*$E327*$F327*$H327*$I327)</f>
        <v>0</v>
      </c>
      <c r="DC327" s="36">
        <v>12</v>
      </c>
      <c r="DD327" s="36">
        <f>(DC327/12*5*$D327*$F327*$G327*$I327*DD$11)+(DC327/12*7*$E327*$F327*$H327*$I327)</f>
        <v>670401.96621999994</v>
      </c>
      <c r="DE327" s="36">
        <v>1</v>
      </c>
      <c r="DF327" s="36">
        <f>(DE327/12*5*$D327*$F327*$G327*$J327*DF$11)+(DE327/12*7*$E327*$F327*$H327*$J327)</f>
        <v>73433.088049999991</v>
      </c>
      <c r="DG327" s="36"/>
      <c r="DH327" s="36">
        <f>(DG327/12*5*$D327*$F327*$G327*$J327*DH$11)+(DG327/12*7*$E327*$F327*$H327*$J327)</f>
        <v>0</v>
      </c>
      <c r="DI327" s="36"/>
      <c r="DJ327" s="36">
        <f>(DI327/12*5*$D327*$F327*$G327*$K327*DJ$11)+(DI327/12*7*$E327*$F327*$H327*$K327)</f>
        <v>0</v>
      </c>
      <c r="DK327" s="36"/>
      <c r="DL327" s="36">
        <f>(DK327/12*5*$D327*$F327*$G327*$L327*DL$11)+(DK327/12*7*$E327*$F327*$G327*$L327)</f>
        <v>0</v>
      </c>
      <c r="DM327" s="36"/>
      <c r="DN327" s="36">
        <f t="shared" si="2249"/>
        <v>0</v>
      </c>
      <c r="DO327" s="36">
        <f t="shared" si="2689"/>
        <v>241</v>
      </c>
      <c r="DP327" s="36">
        <f t="shared" si="2689"/>
        <v>13500097.492132999</v>
      </c>
      <c r="DQ327" s="47">
        <f t="shared" si="2391"/>
        <v>241</v>
      </c>
      <c r="DR327" s="80">
        <f t="shared" si="2248"/>
        <v>1</v>
      </c>
    </row>
    <row r="328" spans="1:122" ht="15.75" customHeight="1" x14ac:dyDescent="0.25">
      <c r="A328" s="43">
        <v>1</v>
      </c>
      <c r="B328" s="44">
        <v>283</v>
      </c>
      <c r="C328" s="31" t="s">
        <v>453</v>
      </c>
      <c r="D328" s="32">
        <f t="shared" si="2250"/>
        <v>19063</v>
      </c>
      <c r="E328" s="33">
        <v>18530</v>
      </c>
      <c r="F328" s="45">
        <v>3.54</v>
      </c>
      <c r="G328" s="35">
        <v>1</v>
      </c>
      <c r="H328" s="35">
        <v>1</v>
      </c>
      <c r="I328" s="32">
        <v>1.4</v>
      </c>
      <c r="J328" s="32">
        <v>1.68</v>
      </c>
      <c r="K328" s="32">
        <v>2.23</v>
      </c>
      <c r="L328" s="32">
        <v>2.57</v>
      </c>
      <c r="M328" s="36">
        <v>0</v>
      </c>
      <c r="N328" s="36">
        <f t="shared" ref="N328:P330" si="2690">(M328/12*5*$D328*$F328*$G328*$I328)+(M328/12*7*$E328*$F328*$H328*$I328)</f>
        <v>0</v>
      </c>
      <c r="O328" s="36">
        <v>68</v>
      </c>
      <c r="P328" s="36">
        <f t="shared" si="2690"/>
        <v>6319602.0999999996</v>
      </c>
      <c r="Q328" s="36"/>
      <c r="R328" s="36">
        <f t="shared" ref="R328:R330" si="2691">(Q328/12*5*$D328*$F328*$G328*$I328)+(Q328/12*7*$E328*$F328*$H328*$I328)</f>
        <v>0</v>
      </c>
      <c r="S328" s="36"/>
      <c r="T328" s="36">
        <f t="shared" ref="T328:T330" si="2692">(S328/12*5*$D328*$F328*$G328*$I328)+(S328/12*7*$E328*$F328*$H328*$I328)</f>
        <v>0</v>
      </c>
      <c r="U328" s="36"/>
      <c r="V328" s="36">
        <f t="shared" ref="V328:V330" si="2693">(U328/12*5*$D328*$F328*$G328*$I328)+(U328/12*7*$E328*$F328*$H328*$I328)</f>
        <v>0</v>
      </c>
      <c r="W328" s="36">
        <v>0</v>
      </c>
      <c r="X328" s="36">
        <f t="shared" ref="X328:X330" si="2694">(W328/12*5*$D328*$F328*$G328*$I328)+(W328/12*7*$E328*$F328*$H328*$I328)</f>
        <v>0</v>
      </c>
      <c r="Y328" s="36"/>
      <c r="Z328" s="36">
        <f t="shared" ref="Z328:Z330" si="2695">(Y328/12*5*$D328*$F328*$G328*$I328)+(Y328/12*7*$E328*$F328*$H328*$I328)</f>
        <v>0</v>
      </c>
      <c r="AA328" s="36"/>
      <c r="AB328" s="36">
        <f t="shared" ref="AB328:AB330" si="2696">(AA328/12*5*$D328*$F328*$G328*$I328)+(AA328/12*7*$E328*$F328*$H328*$I328)</f>
        <v>0</v>
      </c>
      <c r="AC328" s="36">
        <v>0</v>
      </c>
      <c r="AD328" s="36">
        <f t="shared" ref="AD328:AD330" si="2697">(AC328/12*5*$D328*$F328*$G328*$I328)+(AC328/12*7*$E328*$F328*$H328*$I328)</f>
        <v>0</v>
      </c>
      <c r="AE328" s="36">
        <v>0</v>
      </c>
      <c r="AF328" s="36">
        <f t="shared" ref="AF328:AF330" si="2698">(AE328/12*5*$D328*$F328*$G328*$I328)+(AE328/12*7*$E328*$F328*$H328*$I328)</f>
        <v>0</v>
      </c>
      <c r="AG328" s="36"/>
      <c r="AH328" s="36">
        <f t="shared" ref="AH328:AH330" si="2699">(AG328/12*5*$D328*$F328*$G328*$I328)+(AG328/12*7*$E328*$F328*$H328*$I328)</f>
        <v>0</v>
      </c>
      <c r="AI328" s="36"/>
      <c r="AJ328" s="36">
        <f t="shared" ref="AJ328:AJ330" si="2700">(AI328/12*5*$D328*$F328*$G328*$I328)+(AI328/12*7*$E328*$F328*$H328*$I328)</f>
        <v>0</v>
      </c>
      <c r="AK328" s="39">
        <v>0</v>
      </c>
      <c r="AL328" s="36">
        <f t="shared" ref="AL328:AL330" si="2701">(AK328/12*5*$D328*$F328*$G328*$I328)+(AK328/12*7*$E328*$F328*$H328*$I328)</f>
        <v>0</v>
      </c>
      <c r="AM328" s="40">
        <v>33</v>
      </c>
      <c r="AN328" s="36">
        <f t="shared" ref="AN328:AN330" si="2702">(AM328/12*5*$D328*$F328*$G328*$J328)+(AM328/12*7*$E328*$F328*$H328*$J328)</f>
        <v>3680238.87</v>
      </c>
      <c r="AO328" s="36"/>
      <c r="AP328" s="36">
        <f t="shared" ref="AP328:AP330" si="2703">(AO328/12*5*$D328*$F328*$G328*$J328)+(AO328/12*7*$E328*$F328*$H328*$J328)</f>
        <v>0</v>
      </c>
      <c r="AQ328" s="36">
        <v>36</v>
      </c>
      <c r="AR328" s="36">
        <f t="shared" ref="AR328:AR330" si="2704">(AQ328/12*5*$D328*$F328*$G328*$J328)+(AQ328/12*7*$E328*$F328*$H328*$J328)</f>
        <v>4014806.04</v>
      </c>
      <c r="AS328" s="36"/>
      <c r="AT328" s="36">
        <f t="shared" ref="AT328:AT330" si="2705">(AS328/12*5*$D328*$F328*$G328*$J328)+(AS328/12*7*$E328*$F328*$H328*$J328)</f>
        <v>0</v>
      </c>
      <c r="AU328" s="36"/>
      <c r="AV328" s="36">
        <f t="shared" ref="AV328:AV330" si="2706">(AU328/12*5*$D328*$F328*$G328*$I328)+(AU328/12*7*$E328*$F328*$H328*$I328)</f>
        <v>0</v>
      </c>
      <c r="AW328" s="36"/>
      <c r="AX328" s="36">
        <f t="shared" ref="AX328:AX330" si="2707">(AW328/12*5*$D328*$F328*$G328*$I328)+(AW328/12*7*$E328*$F328*$H328*$I328)</f>
        <v>0</v>
      </c>
      <c r="AY328" s="36"/>
      <c r="AZ328" s="36">
        <f t="shared" ref="AZ328:AZ330" si="2708">(AY328/12*5*$D328*$F328*$G328*$J328)+(AY328/12*7*$E328*$F328*$H328*$J328)</f>
        <v>0</v>
      </c>
      <c r="BA328" s="36"/>
      <c r="BB328" s="36">
        <f t="shared" ref="BB328:BB330" si="2709">(BA328/12*5*$D328*$F328*$G328*$I328)+(BA328/12*7*$E328*$F328*$H328*$I328)</f>
        <v>0</v>
      </c>
      <c r="BC328" s="36"/>
      <c r="BD328" s="36">
        <f t="shared" ref="BD328:BD330" si="2710">(BC328/12*5*$D328*$F328*$G328*$I328)+(BC328/12*7*$E328*$F328*$H328*$I328)</f>
        <v>0</v>
      </c>
      <c r="BE328" s="36"/>
      <c r="BF328" s="36">
        <f t="shared" ref="BF328:BF330" si="2711">(BE328/12*5*$D328*$F328*$G328*$I328)+(BE328/12*7*$E328*$F328*$H328*$I328)</f>
        <v>0</v>
      </c>
      <c r="BG328" s="36"/>
      <c r="BH328" s="36">
        <f t="shared" ref="BH328:BH330" si="2712">(BG328/12*5*$D328*$F328*$G328*$J328)+(BG328/12*7*$E328*$F328*$H328*$J328)</f>
        <v>0</v>
      </c>
      <c r="BI328" s="36">
        <v>3</v>
      </c>
      <c r="BJ328" s="36">
        <f t="shared" ref="BJ328:BJ330" si="2713">(BI328/12*5*$D328*$F328*$G328*$I328)+(BI328/12*7*$E328*$F328*$H328*$I328)</f>
        <v>278805.97499999998</v>
      </c>
      <c r="BK328" s="36"/>
      <c r="BL328" s="36">
        <f t="shared" ref="BL328:BL330" si="2714">(BK328/12*5*$D328*$F328*$G328*$I328)+(BK328/12*7*$E328*$F328*$H328*$I328)</f>
        <v>0</v>
      </c>
      <c r="BM328" s="46"/>
      <c r="BN328" s="36">
        <f t="shared" ref="BN328:BN330" si="2715">(BM328/12*5*$D328*$F328*$G328*$J328)+(BM328/12*7*$E328*$F328*$H328*$J328)</f>
        <v>0</v>
      </c>
      <c r="BO328" s="36"/>
      <c r="BP328" s="36">
        <f t="shared" ref="BP328:BP330" si="2716">(BO328/12*5*$D328*$F328*$G328*$J328)+(BO328/12*7*$E328*$F328*$H328*$J328)</f>
        <v>0</v>
      </c>
      <c r="BQ328" s="36"/>
      <c r="BR328" s="36">
        <f t="shared" ref="BR328:BR330" si="2717">(BQ328/12*5*$D328*$F328*$G328*$I328)+(BQ328/12*7*$E328*$F328*$H328*$I328)</f>
        <v>0</v>
      </c>
      <c r="BS328" s="36"/>
      <c r="BT328" s="36">
        <f t="shared" ref="BT328:BT330" si="2718">(BS328/12*5*$D328*$F328*$G328*$I328)+(BS328/12*7*$E328*$F328*$H328*$I328)</f>
        <v>0</v>
      </c>
      <c r="BU328" s="36"/>
      <c r="BV328" s="36">
        <f t="shared" ref="BV328:BV330" si="2719">(BU328/12*5*$D328*$F328*$G328*$J328)+(BU328/12*7*$E328*$F328*$H328*$J328)</f>
        <v>0</v>
      </c>
      <c r="BW328" s="36"/>
      <c r="BX328" s="36">
        <f t="shared" ref="BX328:BX330" si="2720">(BW328/12*5*$D328*$F328*$G328*$J328)+(BW328/12*7*$E328*$F328*$H328*$J328)</f>
        <v>0</v>
      </c>
      <c r="BY328" s="36"/>
      <c r="BZ328" s="36">
        <f t="shared" ref="BZ328:BZ330" si="2721">(BY328/12*5*$D328*$F328*$G328*$I328)+(BY328/12*7*$E328*$F328*$H328*$I328)</f>
        <v>0</v>
      </c>
      <c r="CA328" s="36"/>
      <c r="CB328" s="36">
        <f t="shared" ref="CB328:CB330" si="2722">(CA328/12*5*$D328*$F328*$G328*$J328)+(CA328/12*7*$E328*$F328*$H328*$J328)</f>
        <v>0</v>
      </c>
      <c r="CC328" s="36"/>
      <c r="CD328" s="36">
        <f t="shared" ref="CD328:CD330" si="2723">(CC328/12*5*$D328*$F328*$G328*$I328)+(CC328/12*7*$E328*$F328*$H328*$I328)</f>
        <v>0</v>
      </c>
      <c r="CE328" s="36"/>
      <c r="CF328" s="36">
        <f t="shared" ref="CF328:CF330" si="2724">(CE328/12*5*$D328*$F328*$G328*$I328)+(CE328/12*7*$E328*$F328*$H328*$I328)</f>
        <v>0</v>
      </c>
      <c r="CG328" s="36"/>
      <c r="CH328" s="36">
        <f t="shared" ref="CH328:CH330" si="2725">(CG328/12*5*$D328*$F328*$G328*$I328)+(CG328/12*7*$E328*$F328*$H328*$I328)</f>
        <v>0</v>
      </c>
      <c r="CI328" s="36"/>
      <c r="CJ328" s="36">
        <f t="shared" ref="CJ328:CJ330" si="2726">(CI328/12*5*$D328*$F328*$G328*$I328)+(CI328/12*7*$E328*$F328*$H328*$I328)</f>
        <v>0</v>
      </c>
      <c r="CK328" s="36">
        <v>1</v>
      </c>
      <c r="CL328" s="36">
        <f t="shared" ref="CL328:CN330" si="2727">(CK328/12*5*$D328*$F328*$G328*$J328)+(CK328/12*7*$E328*$F328*$H328*$J328)</f>
        <v>111522.38999999998</v>
      </c>
      <c r="CM328" s="36">
        <v>3</v>
      </c>
      <c r="CN328" s="36">
        <f t="shared" si="2727"/>
        <v>334567.17</v>
      </c>
      <c r="CO328" s="41"/>
      <c r="CP328" s="36">
        <f t="shared" ref="CP328:CP330" si="2728">(CO328/12*5*$D328*$F328*$G328*$I328)+(CO328/12*7*$E328*$F328*$H328*$I328)</f>
        <v>0</v>
      </c>
      <c r="CQ328" s="36"/>
      <c r="CR328" s="36">
        <f t="shared" ref="CR328:CR330" si="2729">(CQ328/12*5*$D328*$F328*$G328*$J328)+(CQ328/12*7*$E328*$F328*$H328*$J328)</f>
        <v>0</v>
      </c>
      <c r="CS328" s="36"/>
      <c r="CT328" s="36">
        <f t="shared" ref="CT328:CT330" si="2730">(CS328/12*5*$D328*$F328*$G328*$J328)+(CS328/12*7*$E328*$F328*$H328*$J328)</f>
        <v>0</v>
      </c>
      <c r="CU328" s="36"/>
      <c r="CV328" s="36">
        <f t="shared" ref="CV328:CV330" si="2731">(CU328/12*5*$D328*$F328*$G328*$J328)+(CU328/12*7*$E328*$F328*$H328*$J328)</f>
        <v>0</v>
      </c>
      <c r="CW328" s="36">
        <v>5</v>
      </c>
      <c r="CX328" s="36">
        <f t="shared" ref="CX328:CX330" si="2732">(CW328/12*5*$D328*$F328*$G328*$J328)+(CW328/12*7*$E328*$F328*$H328*$J328)</f>
        <v>557611.94999999995</v>
      </c>
      <c r="CY328" s="36">
        <v>3</v>
      </c>
      <c r="CZ328" s="36">
        <f t="shared" ref="CZ328:CZ330" si="2733">(CY328/12*5*$D328*$F328*$G328*$J328)+(CY328/12*7*$E328*$F328*$H328*$J328)</f>
        <v>334567.17</v>
      </c>
      <c r="DA328" s="36">
        <v>3</v>
      </c>
      <c r="DB328" s="36">
        <f t="shared" ref="DB328:DB330" si="2734">(DA328/12*5*$D328*$F328*$G328*$I328)+(DA328/12*7*$E328*$F328*$H328*$I328)</f>
        <v>278805.97499999998</v>
      </c>
      <c r="DC328" s="36"/>
      <c r="DD328" s="36">
        <f t="shared" ref="DD328:DD330" si="2735">(DC328/12*5*$D328*$F328*$G328*$I328)+(DC328/12*7*$E328*$F328*$H328*$I328)</f>
        <v>0</v>
      </c>
      <c r="DE328" s="36"/>
      <c r="DF328" s="36">
        <f t="shared" ref="DF328:DF330" si="2736">(DE328/12*5*$D328*$F328*$G328*$J328)+(DE328/12*7*$E328*$F328*$H328*$J328)</f>
        <v>0</v>
      </c>
      <c r="DG328" s="36">
        <v>8</v>
      </c>
      <c r="DH328" s="36">
        <f t="shared" ref="DH328:DH330" si="2737">(DG328/12*5*$D328*$F328*$G328*$J328)+(DG328/12*7*$E328*$F328*$H328*$J328)</f>
        <v>892179.11999999988</v>
      </c>
      <c r="DI328" s="36"/>
      <c r="DJ328" s="36">
        <f t="shared" ref="DJ328:DJ330" si="2738">(DI328/12*5*$D328*$F328*$G328*$K328)+(DI328/12*7*$E328*$F328*$H328*$K328)</f>
        <v>0</v>
      </c>
      <c r="DK328" s="36"/>
      <c r="DL328" s="36">
        <f t="shared" ref="DL328:DL330" si="2739">(DK328/12*5*$D328*$F328*$G328*$L328)+(DK328/12*7*$E328*$F328*$H328*$L328)</f>
        <v>0</v>
      </c>
      <c r="DM328" s="36"/>
      <c r="DN328" s="36">
        <f t="shared" ref="DN328:DN330" si="2740">(DM328*$D328*$F328*$G328*$J328)</f>
        <v>0</v>
      </c>
      <c r="DO328" s="36">
        <f t="shared" si="2689"/>
        <v>163</v>
      </c>
      <c r="DP328" s="36">
        <f t="shared" si="2689"/>
        <v>16802706.759999998</v>
      </c>
      <c r="DQ328" s="47">
        <f t="shared" si="2391"/>
        <v>163</v>
      </c>
      <c r="DR328" s="80">
        <f t="shared" si="2248"/>
        <v>1</v>
      </c>
    </row>
    <row r="329" spans="1:122" ht="15.75" customHeight="1" x14ac:dyDescent="0.25">
      <c r="A329" s="43">
        <v>1</v>
      </c>
      <c r="B329" s="44">
        <v>284</v>
      </c>
      <c r="C329" s="31" t="s">
        <v>454</v>
      </c>
      <c r="D329" s="32">
        <f t="shared" si="2250"/>
        <v>19063</v>
      </c>
      <c r="E329" s="33">
        <v>18530</v>
      </c>
      <c r="F329" s="45">
        <v>5.21</v>
      </c>
      <c r="G329" s="35">
        <v>1</v>
      </c>
      <c r="H329" s="35">
        <v>1</v>
      </c>
      <c r="I329" s="32">
        <v>1.4</v>
      </c>
      <c r="J329" s="32">
        <v>1.68</v>
      </c>
      <c r="K329" s="32">
        <v>2.23</v>
      </c>
      <c r="L329" s="32">
        <v>2.57</v>
      </c>
      <c r="M329" s="36">
        <v>0</v>
      </c>
      <c r="N329" s="36">
        <f t="shared" si="2690"/>
        <v>0</v>
      </c>
      <c r="O329" s="36">
        <v>75</v>
      </c>
      <c r="P329" s="36">
        <f t="shared" si="2690"/>
        <v>10258327.1875</v>
      </c>
      <c r="Q329" s="36"/>
      <c r="R329" s="36">
        <f t="shared" si="2691"/>
        <v>0</v>
      </c>
      <c r="S329" s="36"/>
      <c r="T329" s="36">
        <f t="shared" si="2692"/>
        <v>0</v>
      </c>
      <c r="U329" s="36"/>
      <c r="V329" s="36">
        <f t="shared" si="2693"/>
        <v>0</v>
      </c>
      <c r="W329" s="36">
        <v>0</v>
      </c>
      <c r="X329" s="36">
        <f t="shared" si="2694"/>
        <v>0</v>
      </c>
      <c r="Y329" s="36"/>
      <c r="Z329" s="36">
        <f t="shared" si="2695"/>
        <v>0</v>
      </c>
      <c r="AA329" s="36"/>
      <c r="AB329" s="36">
        <f t="shared" si="2696"/>
        <v>0</v>
      </c>
      <c r="AC329" s="36">
        <v>0</v>
      </c>
      <c r="AD329" s="36">
        <f t="shared" si="2697"/>
        <v>0</v>
      </c>
      <c r="AE329" s="36">
        <v>0</v>
      </c>
      <c r="AF329" s="36">
        <f t="shared" si="2698"/>
        <v>0</v>
      </c>
      <c r="AG329" s="36"/>
      <c r="AH329" s="36">
        <f t="shared" si="2699"/>
        <v>0</v>
      </c>
      <c r="AI329" s="36"/>
      <c r="AJ329" s="36">
        <f t="shared" si="2700"/>
        <v>0</v>
      </c>
      <c r="AK329" s="39">
        <v>0</v>
      </c>
      <c r="AL329" s="36">
        <f t="shared" si="2701"/>
        <v>0</v>
      </c>
      <c r="AM329" s="40">
        <v>12</v>
      </c>
      <c r="AN329" s="36">
        <f t="shared" si="2702"/>
        <v>1969598.8199999998</v>
      </c>
      <c r="AO329" s="36"/>
      <c r="AP329" s="36">
        <f t="shared" si="2703"/>
        <v>0</v>
      </c>
      <c r="AQ329" s="36">
        <v>4</v>
      </c>
      <c r="AR329" s="36">
        <f t="shared" si="2704"/>
        <v>656532.93999999994</v>
      </c>
      <c r="AS329" s="36"/>
      <c r="AT329" s="36">
        <f t="shared" si="2705"/>
        <v>0</v>
      </c>
      <c r="AU329" s="36"/>
      <c r="AV329" s="36">
        <f t="shared" si="2706"/>
        <v>0</v>
      </c>
      <c r="AW329" s="36"/>
      <c r="AX329" s="36">
        <f t="shared" si="2707"/>
        <v>0</v>
      </c>
      <c r="AY329" s="36">
        <v>2</v>
      </c>
      <c r="AZ329" s="36">
        <f t="shared" si="2708"/>
        <v>328266.46999999997</v>
      </c>
      <c r="BA329" s="36"/>
      <c r="BB329" s="36">
        <f t="shared" si="2709"/>
        <v>0</v>
      </c>
      <c r="BC329" s="36"/>
      <c r="BD329" s="36">
        <f t="shared" si="2710"/>
        <v>0</v>
      </c>
      <c r="BE329" s="36"/>
      <c r="BF329" s="36">
        <f t="shared" si="2711"/>
        <v>0</v>
      </c>
      <c r="BG329" s="36"/>
      <c r="BH329" s="36">
        <f t="shared" si="2712"/>
        <v>0</v>
      </c>
      <c r="BI329" s="36">
        <v>0</v>
      </c>
      <c r="BJ329" s="36">
        <f t="shared" si="2713"/>
        <v>0</v>
      </c>
      <c r="BK329" s="36"/>
      <c r="BL329" s="36">
        <f t="shared" si="2714"/>
        <v>0</v>
      </c>
      <c r="BM329" s="46">
        <v>4</v>
      </c>
      <c r="BN329" s="36">
        <f t="shared" si="2715"/>
        <v>656532.93999999994</v>
      </c>
      <c r="BO329" s="36"/>
      <c r="BP329" s="36">
        <f t="shared" si="2716"/>
        <v>0</v>
      </c>
      <c r="BQ329" s="36"/>
      <c r="BR329" s="36">
        <f t="shared" si="2717"/>
        <v>0</v>
      </c>
      <c r="BS329" s="36"/>
      <c r="BT329" s="36">
        <f t="shared" si="2718"/>
        <v>0</v>
      </c>
      <c r="BU329" s="36"/>
      <c r="BV329" s="36">
        <f t="shared" si="2719"/>
        <v>0</v>
      </c>
      <c r="BW329" s="36"/>
      <c r="BX329" s="36">
        <f t="shared" si="2720"/>
        <v>0</v>
      </c>
      <c r="BY329" s="36"/>
      <c r="BZ329" s="36">
        <f t="shared" si="2721"/>
        <v>0</v>
      </c>
      <c r="CA329" s="36"/>
      <c r="CB329" s="36">
        <f t="shared" si="2722"/>
        <v>0</v>
      </c>
      <c r="CC329" s="36"/>
      <c r="CD329" s="36">
        <f t="shared" si="2723"/>
        <v>0</v>
      </c>
      <c r="CE329" s="36"/>
      <c r="CF329" s="36">
        <f t="shared" si="2724"/>
        <v>0</v>
      </c>
      <c r="CG329" s="36"/>
      <c r="CH329" s="36">
        <f t="shared" si="2725"/>
        <v>0</v>
      </c>
      <c r="CI329" s="36">
        <v>7</v>
      </c>
      <c r="CJ329" s="36">
        <f t="shared" si="2726"/>
        <v>957443.87083333335</v>
      </c>
      <c r="CK329" s="36">
        <v>3</v>
      </c>
      <c r="CL329" s="36">
        <f t="shared" si="2727"/>
        <v>492399.70499999996</v>
      </c>
      <c r="CM329" s="36">
        <v>3</v>
      </c>
      <c r="CN329" s="36">
        <f t="shared" si="2727"/>
        <v>492399.70499999996</v>
      </c>
      <c r="CO329" s="41"/>
      <c r="CP329" s="36">
        <f t="shared" si="2728"/>
        <v>0</v>
      </c>
      <c r="CQ329" s="36">
        <v>3</v>
      </c>
      <c r="CR329" s="36">
        <f t="shared" si="2729"/>
        <v>492399.70499999996</v>
      </c>
      <c r="CS329" s="36"/>
      <c r="CT329" s="36">
        <f t="shared" si="2730"/>
        <v>0</v>
      </c>
      <c r="CU329" s="36">
        <v>1</v>
      </c>
      <c r="CV329" s="36">
        <f t="shared" si="2731"/>
        <v>164133.23499999999</v>
      </c>
      <c r="CW329" s="36">
        <v>1</v>
      </c>
      <c r="CX329" s="36">
        <f t="shared" si="2732"/>
        <v>164133.23499999999</v>
      </c>
      <c r="CY329" s="36">
        <v>2</v>
      </c>
      <c r="CZ329" s="36">
        <f t="shared" si="2733"/>
        <v>328266.46999999997</v>
      </c>
      <c r="DA329" s="36">
        <v>3</v>
      </c>
      <c r="DB329" s="36">
        <f t="shared" si="2734"/>
        <v>410333.08749999997</v>
      </c>
      <c r="DC329" s="36">
        <v>1</v>
      </c>
      <c r="DD329" s="36">
        <f t="shared" si="2735"/>
        <v>136777.69583333333</v>
      </c>
      <c r="DE329" s="36"/>
      <c r="DF329" s="36">
        <f t="shared" si="2736"/>
        <v>0</v>
      </c>
      <c r="DG329" s="36"/>
      <c r="DH329" s="36">
        <f t="shared" si="2737"/>
        <v>0</v>
      </c>
      <c r="DI329" s="36"/>
      <c r="DJ329" s="36">
        <f t="shared" si="2738"/>
        <v>0</v>
      </c>
      <c r="DK329" s="36"/>
      <c r="DL329" s="36">
        <f t="shared" si="2739"/>
        <v>0</v>
      </c>
      <c r="DM329" s="36"/>
      <c r="DN329" s="36">
        <f t="shared" si="2740"/>
        <v>0</v>
      </c>
      <c r="DO329" s="36">
        <f t="shared" si="2689"/>
        <v>121</v>
      </c>
      <c r="DP329" s="36">
        <f t="shared" si="2689"/>
        <v>17507545.066666663</v>
      </c>
      <c r="DQ329" s="47">
        <f t="shared" si="2391"/>
        <v>121</v>
      </c>
      <c r="DR329" s="80">
        <f t="shared" si="2248"/>
        <v>1</v>
      </c>
    </row>
    <row r="330" spans="1:122" ht="15.75" customHeight="1" x14ac:dyDescent="0.25">
      <c r="A330" s="43">
        <v>1</v>
      </c>
      <c r="B330" s="44">
        <v>285</v>
      </c>
      <c r="C330" s="31" t="s">
        <v>455</v>
      </c>
      <c r="D330" s="32">
        <f t="shared" si="2250"/>
        <v>19063</v>
      </c>
      <c r="E330" s="33">
        <v>18530</v>
      </c>
      <c r="F330" s="45">
        <v>11.12</v>
      </c>
      <c r="G330" s="35">
        <v>1</v>
      </c>
      <c r="H330" s="35">
        <v>1</v>
      </c>
      <c r="I330" s="32">
        <v>1.4</v>
      </c>
      <c r="J330" s="32">
        <v>1.68</v>
      </c>
      <c r="K330" s="32">
        <v>2.23</v>
      </c>
      <c r="L330" s="32">
        <v>2.57</v>
      </c>
      <c r="M330" s="36">
        <v>0</v>
      </c>
      <c r="N330" s="36">
        <f t="shared" si="2690"/>
        <v>0</v>
      </c>
      <c r="O330" s="36">
        <v>19</v>
      </c>
      <c r="P330" s="36">
        <f t="shared" si="2690"/>
        <v>5546716.2333333325</v>
      </c>
      <c r="Q330" s="36"/>
      <c r="R330" s="36">
        <f t="shared" si="2691"/>
        <v>0</v>
      </c>
      <c r="S330" s="36"/>
      <c r="T330" s="36">
        <f t="shared" si="2692"/>
        <v>0</v>
      </c>
      <c r="U330" s="36"/>
      <c r="V330" s="36">
        <f t="shared" si="2693"/>
        <v>0</v>
      </c>
      <c r="W330" s="36">
        <v>0</v>
      </c>
      <c r="X330" s="36">
        <f t="shared" si="2694"/>
        <v>0</v>
      </c>
      <c r="Y330" s="36"/>
      <c r="Z330" s="36">
        <f t="shared" si="2695"/>
        <v>0</v>
      </c>
      <c r="AA330" s="36"/>
      <c r="AB330" s="36">
        <f t="shared" si="2696"/>
        <v>0</v>
      </c>
      <c r="AC330" s="36">
        <v>0</v>
      </c>
      <c r="AD330" s="36">
        <f t="shared" si="2697"/>
        <v>0</v>
      </c>
      <c r="AE330" s="36">
        <v>0</v>
      </c>
      <c r="AF330" s="36">
        <f t="shared" si="2698"/>
        <v>0</v>
      </c>
      <c r="AG330" s="36"/>
      <c r="AH330" s="36">
        <f t="shared" si="2699"/>
        <v>0</v>
      </c>
      <c r="AI330" s="36"/>
      <c r="AJ330" s="36">
        <f t="shared" si="2700"/>
        <v>0</v>
      </c>
      <c r="AK330" s="39">
        <v>0</v>
      </c>
      <c r="AL330" s="36">
        <f t="shared" si="2701"/>
        <v>0</v>
      </c>
      <c r="AM330" s="40">
        <v>6</v>
      </c>
      <c r="AN330" s="36">
        <f t="shared" si="2702"/>
        <v>2101913.5199999996</v>
      </c>
      <c r="AO330" s="36"/>
      <c r="AP330" s="36">
        <f t="shared" si="2703"/>
        <v>0</v>
      </c>
      <c r="AQ330" s="36"/>
      <c r="AR330" s="36">
        <f t="shared" si="2704"/>
        <v>0</v>
      </c>
      <c r="AS330" s="36"/>
      <c r="AT330" s="36">
        <f t="shared" si="2705"/>
        <v>0</v>
      </c>
      <c r="AU330" s="36"/>
      <c r="AV330" s="36">
        <f t="shared" si="2706"/>
        <v>0</v>
      </c>
      <c r="AW330" s="36"/>
      <c r="AX330" s="36">
        <f t="shared" si="2707"/>
        <v>0</v>
      </c>
      <c r="AY330" s="36"/>
      <c r="AZ330" s="36">
        <f t="shared" si="2708"/>
        <v>0</v>
      </c>
      <c r="BA330" s="36"/>
      <c r="BB330" s="36">
        <f t="shared" si="2709"/>
        <v>0</v>
      </c>
      <c r="BC330" s="36"/>
      <c r="BD330" s="36">
        <f t="shared" si="2710"/>
        <v>0</v>
      </c>
      <c r="BE330" s="36"/>
      <c r="BF330" s="36">
        <f t="shared" si="2711"/>
        <v>0</v>
      </c>
      <c r="BG330" s="36"/>
      <c r="BH330" s="36">
        <f t="shared" si="2712"/>
        <v>0</v>
      </c>
      <c r="BI330" s="36">
        <v>2</v>
      </c>
      <c r="BJ330" s="36">
        <f t="shared" si="2713"/>
        <v>583864.86666666658</v>
      </c>
      <c r="BK330" s="36"/>
      <c r="BL330" s="36">
        <f t="shared" si="2714"/>
        <v>0</v>
      </c>
      <c r="BM330" s="46"/>
      <c r="BN330" s="36">
        <f t="shared" si="2715"/>
        <v>0</v>
      </c>
      <c r="BO330" s="36"/>
      <c r="BP330" s="36">
        <f t="shared" si="2716"/>
        <v>0</v>
      </c>
      <c r="BQ330" s="36"/>
      <c r="BR330" s="36">
        <f t="shared" si="2717"/>
        <v>0</v>
      </c>
      <c r="BS330" s="36"/>
      <c r="BT330" s="36">
        <f t="shared" si="2718"/>
        <v>0</v>
      </c>
      <c r="BU330" s="36"/>
      <c r="BV330" s="36">
        <f t="shared" si="2719"/>
        <v>0</v>
      </c>
      <c r="BW330" s="36"/>
      <c r="BX330" s="36">
        <f t="shared" si="2720"/>
        <v>0</v>
      </c>
      <c r="BY330" s="36"/>
      <c r="BZ330" s="36">
        <f t="shared" si="2721"/>
        <v>0</v>
      </c>
      <c r="CA330" s="36"/>
      <c r="CB330" s="36">
        <f t="shared" si="2722"/>
        <v>0</v>
      </c>
      <c r="CC330" s="36"/>
      <c r="CD330" s="36">
        <f t="shared" si="2723"/>
        <v>0</v>
      </c>
      <c r="CE330" s="36"/>
      <c r="CF330" s="36">
        <f t="shared" si="2724"/>
        <v>0</v>
      </c>
      <c r="CG330" s="36"/>
      <c r="CH330" s="36">
        <f t="shared" si="2725"/>
        <v>0</v>
      </c>
      <c r="CI330" s="36"/>
      <c r="CJ330" s="36">
        <f t="shared" si="2726"/>
        <v>0</v>
      </c>
      <c r="CK330" s="36">
        <v>1</v>
      </c>
      <c r="CL330" s="36">
        <f t="shared" si="2727"/>
        <v>350318.91999999993</v>
      </c>
      <c r="CM330" s="36"/>
      <c r="CN330" s="36">
        <f t="shared" si="2727"/>
        <v>0</v>
      </c>
      <c r="CO330" s="41"/>
      <c r="CP330" s="36">
        <f t="shared" si="2728"/>
        <v>0</v>
      </c>
      <c r="CQ330" s="36"/>
      <c r="CR330" s="36">
        <f t="shared" si="2729"/>
        <v>0</v>
      </c>
      <c r="CS330" s="36"/>
      <c r="CT330" s="36">
        <f t="shared" si="2730"/>
        <v>0</v>
      </c>
      <c r="CU330" s="36"/>
      <c r="CV330" s="36">
        <f t="shared" si="2731"/>
        <v>0</v>
      </c>
      <c r="CW330" s="36"/>
      <c r="CX330" s="36">
        <f t="shared" si="2732"/>
        <v>0</v>
      </c>
      <c r="CY330" s="36"/>
      <c r="CZ330" s="36">
        <f t="shared" si="2733"/>
        <v>0</v>
      </c>
      <c r="DA330" s="36"/>
      <c r="DB330" s="36">
        <f t="shared" si="2734"/>
        <v>0</v>
      </c>
      <c r="DC330" s="36">
        <v>2</v>
      </c>
      <c r="DD330" s="36">
        <f t="shared" si="2735"/>
        <v>583864.86666666658</v>
      </c>
      <c r="DE330" s="36">
        <v>1</v>
      </c>
      <c r="DF330" s="36">
        <f t="shared" si="2736"/>
        <v>350318.91999999993</v>
      </c>
      <c r="DG330" s="36"/>
      <c r="DH330" s="36">
        <f t="shared" si="2737"/>
        <v>0</v>
      </c>
      <c r="DI330" s="36"/>
      <c r="DJ330" s="36">
        <f t="shared" si="2738"/>
        <v>0</v>
      </c>
      <c r="DK330" s="36"/>
      <c r="DL330" s="36">
        <f t="shared" si="2739"/>
        <v>0</v>
      </c>
      <c r="DM330" s="36"/>
      <c r="DN330" s="36">
        <f t="shared" si="2740"/>
        <v>0</v>
      </c>
      <c r="DO330" s="36">
        <f t="shared" si="2689"/>
        <v>31</v>
      </c>
      <c r="DP330" s="36">
        <f t="shared" si="2689"/>
        <v>9516997.3266666662</v>
      </c>
      <c r="DQ330" s="47">
        <f t="shared" si="2391"/>
        <v>31</v>
      </c>
      <c r="DR330" s="80">
        <f t="shared" si="2248"/>
        <v>1</v>
      </c>
    </row>
    <row r="331" spans="1:122" ht="18" customHeight="1" x14ac:dyDescent="0.25">
      <c r="A331" s="43">
        <v>34</v>
      </c>
      <c r="B331" s="71"/>
      <c r="C331" s="67" t="s">
        <v>456</v>
      </c>
      <c r="D331" s="32">
        <f t="shared" si="2250"/>
        <v>19063</v>
      </c>
      <c r="E331" s="33">
        <v>18530</v>
      </c>
      <c r="F331" s="72">
        <v>1.18</v>
      </c>
      <c r="G331" s="35">
        <v>1</v>
      </c>
      <c r="H331" s="35">
        <v>1</v>
      </c>
      <c r="I331" s="32">
        <v>1.4</v>
      </c>
      <c r="J331" s="32">
        <v>1.68</v>
      </c>
      <c r="K331" s="32">
        <v>2.23</v>
      </c>
      <c r="L331" s="32">
        <v>2.57</v>
      </c>
      <c r="M331" s="51">
        <f t="shared" ref="M331:BX331" si="2741">SUM(M332:M336)</f>
        <v>405</v>
      </c>
      <c r="N331" s="51">
        <f t="shared" si="2741"/>
        <v>10512289.080241667</v>
      </c>
      <c r="O331" s="51">
        <f t="shared" si="2741"/>
        <v>0</v>
      </c>
      <c r="P331" s="51">
        <f t="shared" si="2741"/>
        <v>0</v>
      </c>
      <c r="Q331" s="51">
        <f t="shared" si="2741"/>
        <v>0</v>
      </c>
      <c r="R331" s="51">
        <f t="shared" si="2741"/>
        <v>0</v>
      </c>
      <c r="S331" s="51">
        <f t="shared" si="2741"/>
        <v>0</v>
      </c>
      <c r="T331" s="51">
        <f t="shared" si="2741"/>
        <v>0</v>
      </c>
      <c r="U331" s="51">
        <f t="shared" si="2741"/>
        <v>0</v>
      </c>
      <c r="V331" s="51">
        <f t="shared" si="2741"/>
        <v>0</v>
      </c>
      <c r="W331" s="51">
        <f t="shared" si="2741"/>
        <v>0</v>
      </c>
      <c r="X331" s="51">
        <f t="shared" si="2741"/>
        <v>0</v>
      </c>
      <c r="Y331" s="51">
        <f t="shared" si="2741"/>
        <v>0</v>
      </c>
      <c r="Z331" s="51">
        <f t="shared" si="2741"/>
        <v>0</v>
      </c>
      <c r="AA331" s="51">
        <f t="shared" si="2741"/>
        <v>0</v>
      </c>
      <c r="AB331" s="51">
        <f t="shared" si="2741"/>
        <v>0</v>
      </c>
      <c r="AC331" s="51">
        <f t="shared" si="2741"/>
        <v>0</v>
      </c>
      <c r="AD331" s="51">
        <f t="shared" si="2741"/>
        <v>0</v>
      </c>
      <c r="AE331" s="51">
        <f t="shared" si="2741"/>
        <v>0</v>
      </c>
      <c r="AF331" s="51">
        <f t="shared" si="2741"/>
        <v>0</v>
      </c>
      <c r="AG331" s="51">
        <f t="shared" si="2741"/>
        <v>0</v>
      </c>
      <c r="AH331" s="51">
        <f t="shared" si="2741"/>
        <v>0</v>
      </c>
      <c r="AI331" s="51">
        <f t="shared" si="2741"/>
        <v>0</v>
      </c>
      <c r="AJ331" s="51">
        <f t="shared" si="2741"/>
        <v>0</v>
      </c>
      <c r="AK331" s="51">
        <f t="shared" si="2741"/>
        <v>316</v>
      </c>
      <c r="AL331" s="51">
        <f t="shared" si="2741"/>
        <v>8979342.6889833324</v>
      </c>
      <c r="AM331" s="51">
        <f t="shared" si="2741"/>
        <v>0</v>
      </c>
      <c r="AN331" s="51">
        <f t="shared" si="2741"/>
        <v>0</v>
      </c>
      <c r="AO331" s="51">
        <f t="shared" si="2741"/>
        <v>0</v>
      </c>
      <c r="AP331" s="51">
        <f t="shared" si="2741"/>
        <v>0</v>
      </c>
      <c r="AQ331" s="51">
        <f t="shared" si="2741"/>
        <v>288</v>
      </c>
      <c r="AR331" s="51">
        <f t="shared" si="2741"/>
        <v>9411770.4177279994</v>
      </c>
      <c r="AS331" s="51">
        <f t="shared" si="2741"/>
        <v>0</v>
      </c>
      <c r="AT331" s="51">
        <f t="shared" si="2741"/>
        <v>0</v>
      </c>
      <c r="AU331" s="51">
        <f t="shared" si="2741"/>
        <v>0</v>
      </c>
      <c r="AV331" s="51">
        <f t="shared" si="2741"/>
        <v>0</v>
      </c>
      <c r="AW331" s="51">
        <f t="shared" si="2741"/>
        <v>0</v>
      </c>
      <c r="AX331" s="51">
        <f t="shared" si="2741"/>
        <v>0</v>
      </c>
      <c r="AY331" s="51">
        <f t="shared" si="2741"/>
        <v>0</v>
      </c>
      <c r="AZ331" s="51">
        <f t="shared" si="2741"/>
        <v>0</v>
      </c>
      <c r="BA331" s="51">
        <f t="shared" si="2741"/>
        <v>0</v>
      </c>
      <c r="BB331" s="51">
        <f t="shared" si="2741"/>
        <v>0</v>
      </c>
      <c r="BC331" s="51">
        <f t="shared" si="2741"/>
        <v>0</v>
      </c>
      <c r="BD331" s="51">
        <f t="shared" si="2741"/>
        <v>0</v>
      </c>
      <c r="BE331" s="51">
        <f t="shared" si="2741"/>
        <v>0</v>
      </c>
      <c r="BF331" s="51">
        <f t="shared" si="2741"/>
        <v>0</v>
      </c>
      <c r="BG331" s="51">
        <f t="shared" si="2741"/>
        <v>0</v>
      </c>
      <c r="BH331" s="51">
        <f t="shared" si="2741"/>
        <v>0</v>
      </c>
      <c r="BI331" s="51">
        <f t="shared" si="2741"/>
        <v>0</v>
      </c>
      <c r="BJ331" s="51">
        <f t="shared" si="2741"/>
        <v>0</v>
      </c>
      <c r="BK331" s="51">
        <f t="shared" si="2741"/>
        <v>0</v>
      </c>
      <c r="BL331" s="51">
        <f t="shared" si="2741"/>
        <v>0</v>
      </c>
      <c r="BM331" s="51">
        <f t="shared" si="2741"/>
        <v>0</v>
      </c>
      <c r="BN331" s="51">
        <f t="shared" si="2741"/>
        <v>0</v>
      </c>
      <c r="BO331" s="51">
        <f t="shared" si="2741"/>
        <v>0</v>
      </c>
      <c r="BP331" s="51">
        <f t="shared" si="2741"/>
        <v>0</v>
      </c>
      <c r="BQ331" s="51">
        <f t="shared" si="2741"/>
        <v>0</v>
      </c>
      <c r="BR331" s="51">
        <f t="shared" si="2741"/>
        <v>0</v>
      </c>
      <c r="BS331" s="51">
        <f t="shared" si="2741"/>
        <v>0</v>
      </c>
      <c r="BT331" s="51">
        <f t="shared" si="2741"/>
        <v>0</v>
      </c>
      <c r="BU331" s="51">
        <f t="shared" si="2741"/>
        <v>0</v>
      </c>
      <c r="BV331" s="51">
        <f t="shared" si="2741"/>
        <v>0</v>
      </c>
      <c r="BW331" s="51">
        <f t="shared" si="2741"/>
        <v>0</v>
      </c>
      <c r="BX331" s="51">
        <f t="shared" si="2741"/>
        <v>0</v>
      </c>
      <c r="BY331" s="51">
        <f t="shared" ref="BY331:DQ331" si="2742">SUM(BY332:BY336)</f>
        <v>0</v>
      </c>
      <c r="BZ331" s="51">
        <f t="shared" si="2742"/>
        <v>0</v>
      </c>
      <c r="CA331" s="51">
        <f t="shared" si="2742"/>
        <v>0</v>
      </c>
      <c r="CB331" s="51">
        <f t="shared" si="2742"/>
        <v>0</v>
      </c>
      <c r="CC331" s="51">
        <f t="shared" si="2742"/>
        <v>0</v>
      </c>
      <c r="CD331" s="51">
        <f t="shared" si="2742"/>
        <v>0</v>
      </c>
      <c r="CE331" s="51">
        <f t="shared" si="2742"/>
        <v>0</v>
      </c>
      <c r="CF331" s="51">
        <f t="shared" si="2742"/>
        <v>0</v>
      </c>
      <c r="CG331" s="51">
        <f t="shared" si="2742"/>
        <v>0</v>
      </c>
      <c r="CH331" s="51">
        <f t="shared" si="2742"/>
        <v>0</v>
      </c>
      <c r="CI331" s="51">
        <f t="shared" si="2742"/>
        <v>13</v>
      </c>
      <c r="CJ331" s="51">
        <f t="shared" si="2742"/>
        <v>302227.51460416662</v>
      </c>
      <c r="CK331" s="51">
        <f t="shared" si="2742"/>
        <v>2</v>
      </c>
      <c r="CL331" s="51">
        <f t="shared" si="2742"/>
        <v>69001.724231999993</v>
      </c>
      <c r="CM331" s="51">
        <f t="shared" si="2742"/>
        <v>30</v>
      </c>
      <c r="CN331" s="51">
        <f t="shared" si="2742"/>
        <v>980512.85492999991</v>
      </c>
      <c r="CO331" s="59">
        <f t="shared" si="2742"/>
        <v>2</v>
      </c>
      <c r="CP331" s="51">
        <f t="shared" si="2742"/>
        <v>48355.247208333327</v>
      </c>
      <c r="CQ331" s="51">
        <f t="shared" si="2742"/>
        <v>2</v>
      </c>
      <c r="CR331" s="51">
        <f t="shared" si="2742"/>
        <v>63891.164427999989</v>
      </c>
      <c r="CS331" s="51">
        <f t="shared" si="2742"/>
        <v>7</v>
      </c>
      <c r="CT331" s="51">
        <f t="shared" si="2742"/>
        <v>194430.74550200003</v>
      </c>
      <c r="CU331" s="51">
        <f t="shared" si="2742"/>
        <v>0</v>
      </c>
      <c r="CV331" s="51">
        <f t="shared" si="2742"/>
        <v>0</v>
      </c>
      <c r="CW331" s="51">
        <f t="shared" si="2742"/>
        <v>19</v>
      </c>
      <c r="CX331" s="51">
        <f t="shared" si="2742"/>
        <v>590813.80139599997</v>
      </c>
      <c r="CY331" s="51">
        <f t="shared" si="2742"/>
        <v>2</v>
      </c>
      <c r="CZ331" s="51">
        <f t="shared" si="2742"/>
        <v>91340.008073999983</v>
      </c>
      <c r="DA331" s="51">
        <f t="shared" si="2742"/>
        <v>0</v>
      </c>
      <c r="DB331" s="51">
        <f t="shared" si="2742"/>
        <v>0</v>
      </c>
      <c r="DC331" s="51">
        <f t="shared" si="2742"/>
        <v>0</v>
      </c>
      <c r="DD331" s="51">
        <f t="shared" si="2742"/>
        <v>0</v>
      </c>
      <c r="DE331" s="51">
        <f t="shared" si="2742"/>
        <v>0</v>
      </c>
      <c r="DF331" s="51">
        <f t="shared" si="2742"/>
        <v>0</v>
      </c>
      <c r="DG331" s="51">
        <f t="shared" si="2742"/>
        <v>0</v>
      </c>
      <c r="DH331" s="51">
        <f t="shared" si="2742"/>
        <v>0</v>
      </c>
      <c r="DI331" s="51">
        <f t="shared" si="2742"/>
        <v>1</v>
      </c>
      <c r="DJ331" s="51">
        <f t="shared" si="2742"/>
        <v>47025.35775625</v>
      </c>
      <c r="DK331" s="51">
        <f t="shared" si="2742"/>
        <v>5</v>
      </c>
      <c r="DL331" s="51">
        <f t="shared" si="2742"/>
        <v>254146.85881666664</v>
      </c>
      <c r="DM331" s="51">
        <f t="shared" si="2742"/>
        <v>0</v>
      </c>
      <c r="DN331" s="51">
        <f t="shared" si="2742"/>
        <v>0</v>
      </c>
      <c r="DO331" s="51">
        <f t="shared" si="2742"/>
        <v>1092</v>
      </c>
      <c r="DP331" s="51">
        <f t="shared" si="2742"/>
        <v>31545147.463900417</v>
      </c>
      <c r="DQ331" s="51">
        <f t="shared" si="2742"/>
        <v>1092</v>
      </c>
      <c r="DR331" s="70">
        <f t="shared" si="2248"/>
        <v>1</v>
      </c>
    </row>
    <row r="332" spans="1:122" ht="45" customHeight="1" x14ac:dyDescent="0.25">
      <c r="A332" s="43"/>
      <c r="B332" s="44">
        <v>286</v>
      </c>
      <c r="C332" s="60" t="s">
        <v>457</v>
      </c>
      <c r="D332" s="32">
        <f t="shared" si="2250"/>
        <v>19063</v>
      </c>
      <c r="E332" s="33">
        <v>18530</v>
      </c>
      <c r="F332" s="45">
        <v>0.89</v>
      </c>
      <c r="G332" s="35">
        <v>1</v>
      </c>
      <c r="H332" s="35">
        <v>1</v>
      </c>
      <c r="I332" s="32">
        <v>1.4</v>
      </c>
      <c r="J332" s="32">
        <v>1.68</v>
      </c>
      <c r="K332" s="32">
        <v>2.23</v>
      </c>
      <c r="L332" s="32">
        <v>2.57</v>
      </c>
      <c r="M332" s="36">
        <f>178-6</f>
        <v>172</v>
      </c>
      <c r="N332" s="36">
        <f t="shared" si="2601"/>
        <v>4267472.5195666663</v>
      </c>
      <c r="O332" s="36">
        <v>0</v>
      </c>
      <c r="P332" s="36">
        <f t="shared" si="2601"/>
        <v>0</v>
      </c>
      <c r="Q332" s="36">
        <v>0</v>
      </c>
      <c r="R332" s="36">
        <f t="shared" ref="R332:R336" si="2743">(Q332/12*5*$D332*$F332*$G332*$I332*R$11)+(Q332/12*7*$E332*$F332*$H332*$I332*R$12)</f>
        <v>0</v>
      </c>
      <c r="S332" s="36"/>
      <c r="T332" s="36">
        <f t="shared" ref="T332:T336" si="2744">(S332/12*5*$D332*$F332*$G332*$I332*T$11)+(S332/12*7*$E332*$F332*$H332*$I332*T$12)</f>
        <v>0</v>
      </c>
      <c r="U332" s="36">
        <v>0</v>
      </c>
      <c r="V332" s="36">
        <f t="shared" ref="V332:V336" si="2745">(U332/12*5*$D332*$F332*$G332*$I332*V$11)+(U332/12*7*$E332*$F332*$H332*$I332*V$12)</f>
        <v>0</v>
      </c>
      <c r="W332" s="36">
        <v>0</v>
      </c>
      <c r="X332" s="36">
        <f t="shared" ref="X332:X336" si="2746">(W332/12*5*$D332*$F332*$G332*$I332*X$11)+(W332/12*7*$E332*$F332*$H332*$I332*X$12)</f>
        <v>0</v>
      </c>
      <c r="Y332" s="36">
        <v>0</v>
      </c>
      <c r="Z332" s="36">
        <f t="shared" ref="Z332:Z336" si="2747">(Y332/12*5*$D332*$F332*$G332*$I332*Z$11)+(Y332/12*7*$E332*$F332*$H332*$I332*Z$12)</f>
        <v>0</v>
      </c>
      <c r="AA332" s="36">
        <v>0</v>
      </c>
      <c r="AB332" s="36">
        <f t="shared" ref="AB332:AB336" si="2748">(AA332/12*5*$D332*$F332*$G332*$I332*AB$11)+(AA332/12*7*$E332*$F332*$H332*$I332*AB$12)</f>
        <v>0</v>
      </c>
      <c r="AC332" s="36">
        <v>0</v>
      </c>
      <c r="AD332" s="36">
        <f t="shared" ref="AD332:AD336" si="2749">(AC332/12*5*$D332*$F332*$G332*$I332*AD$11)+(AC332/12*7*$E332*$F332*$H332*$I332*AD$12)</f>
        <v>0</v>
      </c>
      <c r="AE332" s="36">
        <v>0</v>
      </c>
      <c r="AF332" s="36">
        <f t="shared" ref="AF332:AF336" si="2750">(AE332/12*5*$D332*$F332*$G332*$I332*AF$11)+(AE332/12*7*$E332*$F332*$H332*$I332*AF$12)</f>
        <v>0</v>
      </c>
      <c r="AG332" s="36"/>
      <c r="AH332" s="36">
        <f t="shared" ref="AH332:AH336" si="2751">(AG332/12*5*$D332*$F332*$G332*$I332*AH$11)+(AG332/12*7*$E332*$F332*$H332*$I332*AH$12)</f>
        <v>0</v>
      </c>
      <c r="AI332" s="36"/>
      <c r="AJ332" s="36">
        <f t="shared" ref="AJ332:AJ336" si="2752">(AI332/12*5*$D332*$F332*$G332*$I332*AJ$11)+(AI332/12*7*$E332*$F332*$H332*$I332*AJ$12)</f>
        <v>0</v>
      </c>
      <c r="AK332" s="39">
        <v>211</v>
      </c>
      <c r="AL332" s="36">
        <f t="shared" ref="AL332:AL336" si="2753">(AK332/12*5*$D332*$F332*$G332*$I332*AL$11)+(AK332/12*7*$E332*$F332*$H332*$I332*AL$12)</f>
        <v>5203773.4957541665</v>
      </c>
      <c r="AM332" s="40">
        <v>0</v>
      </c>
      <c r="AN332" s="36">
        <f t="shared" ref="AN332:AN336" si="2754">(AM332/12*5*$D332*$F332*$G332*$J332*AN$11)+(AM332/12*7*$E332*$F332*$H332*$J332*AN$12)</f>
        <v>0</v>
      </c>
      <c r="AO332" s="36">
        <v>0</v>
      </c>
      <c r="AP332" s="36">
        <f t="shared" ref="AP332:AP336" si="2755">(AO332/12*5*$D332*$F332*$G332*$J332*AP$11)+(AO332/12*7*$E332*$F332*$H332*$J332*AP$12)</f>
        <v>0</v>
      </c>
      <c r="AQ332" s="36">
        <v>198</v>
      </c>
      <c r="AR332" s="36">
        <f t="shared" ref="AR332:AR336" si="2756">(AQ332/12*5*$D332*$F332*$G332*$J332*AR$11)+(AQ332/12*7*$E332*$F332*$H332*$J332*AR$12)</f>
        <v>5678772.1119359992</v>
      </c>
      <c r="AS332" s="36">
        <v>0</v>
      </c>
      <c r="AT332" s="36">
        <f t="shared" ref="AT332:AT336" si="2757">(AS332/12*5*$D332*$F332*$G332*$J332*AT$11)+(AS332/12*7*$E332*$F332*$H332*$J332*AT$12)</f>
        <v>0</v>
      </c>
      <c r="AU332" s="36"/>
      <c r="AV332" s="36">
        <f t="shared" ref="AV332:AV336" si="2758">(AU332/12*5*$D332*$F332*$G332*$I332*AV$11)+(AU332/12*7*$E332*$F332*$H332*$I332*AV$12)</f>
        <v>0</v>
      </c>
      <c r="AW332" s="36"/>
      <c r="AX332" s="36">
        <f t="shared" ref="AX332:AX336" si="2759">(AW332/12*5*$D332*$F332*$G332*$I332*AX$11)+(AW332/12*7*$E332*$F332*$H332*$I332*AX$12)</f>
        <v>0</v>
      </c>
      <c r="AY332" s="36">
        <v>0</v>
      </c>
      <c r="AZ332" s="36">
        <f t="shared" ref="AZ332:AZ336" si="2760">(AY332/12*5*$D332*$F332*$G332*$J332*AZ$11)+(AY332/12*7*$E332*$F332*$H332*$J332*AZ$12)</f>
        <v>0</v>
      </c>
      <c r="BA332" s="36">
        <v>0</v>
      </c>
      <c r="BB332" s="36">
        <f t="shared" ref="BB332:BB336" si="2761">(BA332/12*5*$D332*$F332*$G332*$I332*BB$11)+(BA332/12*7*$E332*$F332*$H332*$I332*BB$12)</f>
        <v>0</v>
      </c>
      <c r="BC332" s="36">
        <v>0</v>
      </c>
      <c r="BD332" s="36">
        <f t="shared" ref="BD332:BD336" si="2762">(BC332/12*5*$D332*$F332*$G332*$I332*BD$11)+(BC332/12*7*$E332*$F332*$H332*$I332*BD$12)</f>
        <v>0</v>
      </c>
      <c r="BE332" s="36">
        <v>0</v>
      </c>
      <c r="BF332" s="36">
        <f t="shared" ref="BF332:BF336" si="2763">(BE332/12*5*$D332*$F332*$G332*$I332*BF$11)+(BE332/12*7*$E332*$F332*$H332*$I332*BF$12)</f>
        <v>0</v>
      </c>
      <c r="BG332" s="36">
        <v>0</v>
      </c>
      <c r="BH332" s="36">
        <f t="shared" ref="BH332:BH336" si="2764">(BG332/12*5*$D332*$F332*$G332*$J332*BH$11)+(BG332/12*7*$E332*$F332*$H332*$J332*BH$12)</f>
        <v>0</v>
      </c>
      <c r="BI332" s="36">
        <v>0</v>
      </c>
      <c r="BJ332" s="36">
        <f t="shared" ref="BJ332:BJ336" si="2765">(BI332/12*5*$D332*$F332*$G332*$I332*BJ$11)+(BI332/12*7*$E332*$F332*$H332*$I332*BJ$12)</f>
        <v>0</v>
      </c>
      <c r="BK332" s="36">
        <v>0</v>
      </c>
      <c r="BL332" s="36">
        <f t="shared" ref="BL332:BL336" si="2766">(BK332/12*5*$D332*$F332*$G332*$I332*BL$11)+(BK332/12*7*$E332*$F332*$H332*$I332*BL$12)</f>
        <v>0</v>
      </c>
      <c r="BM332" s="46">
        <v>0</v>
      </c>
      <c r="BN332" s="36">
        <f t="shared" ref="BN332:BN336" si="2767">(BM332/12*5*$D332*$F332*$G332*$J332*BN$11)+(BM332/12*7*$E332*$F332*$H332*$J332*BN$12)</f>
        <v>0</v>
      </c>
      <c r="BO332" s="36"/>
      <c r="BP332" s="36">
        <f t="shared" ref="BP332:BP336" si="2768">(BO332/12*5*$D332*$F332*$G332*$J332*BP$11)+(BO332/12*7*$E332*$F332*$H332*$J332*BP$12)</f>
        <v>0</v>
      </c>
      <c r="BQ332" s="36">
        <v>0</v>
      </c>
      <c r="BR332" s="36">
        <f t="shared" ref="BR332:BR336" si="2769">(BQ332/12*5*$D332*$F332*$G332*$I332*BR$11)+(BQ332/12*7*$E332*$F332*$H332*$I332*BR$12)</f>
        <v>0</v>
      </c>
      <c r="BS332" s="36">
        <v>0</v>
      </c>
      <c r="BT332" s="36">
        <f t="shared" ref="BT332:BT336" si="2770">(BS332/12*5*$D332*$F332*$G332*$I332*BT$11)+(BS332/12*7*$E332*$F332*$H332*$I332*BT$12)</f>
        <v>0</v>
      </c>
      <c r="BU332" s="36">
        <v>0</v>
      </c>
      <c r="BV332" s="36">
        <f t="shared" ref="BV332:BV336" si="2771">(BU332/12*5*$D332*$F332*$G332*$J332*BV$11)+(BU332/12*7*$E332*$F332*$H332*$J332*BV$12)</f>
        <v>0</v>
      </c>
      <c r="BW332" s="36"/>
      <c r="BX332" s="36">
        <f t="shared" ref="BX332:BX336" si="2772">(BW332/12*5*$D332*$F332*$G332*$J332*BX$11)+(BW332/12*7*$E332*$F332*$H332*$J332*BX$12)</f>
        <v>0</v>
      </c>
      <c r="BY332" s="36">
        <v>0</v>
      </c>
      <c r="BZ332" s="36">
        <f t="shared" ref="BZ332:BZ336" si="2773">(BY332/12*5*$D332*$F332*$G332*$I332*BZ$11)+(BY332/12*7*$E332*$F332*$H332*$I332*BZ$12)</f>
        <v>0</v>
      </c>
      <c r="CA332" s="36"/>
      <c r="CB332" s="36">
        <f t="shared" ref="CB332:CB336" si="2774">(CA332/12*5*$D332*$F332*$G332*$J332*CB$11)+(CA332/12*7*$E332*$F332*$H332*$J332*CB$12)</f>
        <v>0</v>
      </c>
      <c r="CC332" s="36">
        <v>0</v>
      </c>
      <c r="CD332" s="36">
        <f t="shared" ref="CD332:CD336" si="2775">(CC332/12*5*$D332*$F332*$G332*$I332*CD$11)+(CC332/12*7*$E332*$F332*$H332*$I332*CD$12)</f>
        <v>0</v>
      </c>
      <c r="CE332" s="36"/>
      <c r="CF332" s="36">
        <f t="shared" ref="CF332:CF336" si="2776">(CE332/12*5*$D332*$F332*$G332*$I332*CF$11)+(CE332/12*7*$E332*$F332*$H332*$I332*CF$12)</f>
        <v>0</v>
      </c>
      <c r="CG332" s="36"/>
      <c r="CH332" s="36">
        <f t="shared" ref="CH332:CH336" si="2777">(CG332/12*5*$D332*$F332*$G332*$I332*CH$11)+(CG332/12*7*$E332*$F332*$H332*$I332*CH$12)</f>
        <v>0</v>
      </c>
      <c r="CI332" s="36">
        <v>13</v>
      </c>
      <c r="CJ332" s="36">
        <f t="shared" ref="CJ332:CJ336" si="2778">(CI332/12*5*$D332*$F332*$G332*$I332*CJ$11)+(CI332/12*7*$E332*$F332*$H332*$I332*CJ$12)</f>
        <v>302227.51460416662</v>
      </c>
      <c r="CK332" s="36">
        <v>1</v>
      </c>
      <c r="CL332" s="36">
        <f t="shared" ref="CL332:CN336" si="2779">(CK332/12*5*$D332*$F332*$G332*$J332*CL$11)+(CK332/12*7*$E332*$F332*$H332*$J332*CL$12)</f>
        <v>28431.266002999997</v>
      </c>
      <c r="CM332" s="36">
        <v>30</v>
      </c>
      <c r="CN332" s="36">
        <f t="shared" si="2779"/>
        <v>980512.85492999991</v>
      </c>
      <c r="CO332" s="41">
        <v>1</v>
      </c>
      <c r="CP332" s="36">
        <f t="shared" ref="CP332:CP336" si="2780">(CO332/12*5*$D332*$F332*$G332*$I332*CP$11)+(CO332/12*7*$E332*$F332*$H332*$I332*CP$12)</f>
        <v>26402.558291666661</v>
      </c>
      <c r="CQ332" s="36">
        <v>2</v>
      </c>
      <c r="CR332" s="36">
        <f t="shared" ref="CR332:CR336" si="2781">(CQ332/12*5*$D332*$F332*$G332*$J332*CR$11)+(CQ332/12*7*$E332*$F332*$H332*$J332*CR$12)</f>
        <v>63891.164427999989</v>
      </c>
      <c r="CS332" s="36">
        <v>7</v>
      </c>
      <c r="CT332" s="36">
        <f t="shared" ref="CT332:CT336" si="2782">(CS332/12*5*$D332*$F332*$G332*$J332*CT$11)+(CS332/12*7*$E332*$F332*$H332*$J332*CT$12)</f>
        <v>194430.74550200003</v>
      </c>
      <c r="CU332" s="36"/>
      <c r="CV332" s="36">
        <f t="shared" ref="CV332:CV336" si="2783">(CU332/12*5*$D332*$F332*$G332*$J332*CV$11)+(CU332/12*7*$E332*$F332*$H332*$J332*CV$12)</f>
        <v>0</v>
      </c>
      <c r="CW332" s="36">
        <v>16</v>
      </c>
      <c r="CX332" s="36">
        <f t="shared" ref="CX332:CX336" si="2784">(CW332/12*5*$D332*$F332*$G332*$J332*CX$11)+(CW332/12*7*$E332*$F332*$H332*$J332*CX$12)</f>
        <v>511129.31542399991</v>
      </c>
      <c r="CY332" s="36"/>
      <c r="CZ332" s="36">
        <f t="shared" ref="CZ332:CZ336" si="2785">(CY332/12*5*$D332*$F332*$G332*$J332*CZ$11)+(CY332/12*7*$E332*$F332*$H332*$J332*CZ$12)</f>
        <v>0</v>
      </c>
      <c r="DA332" s="36"/>
      <c r="DB332" s="36">
        <f t="shared" ref="DB332:DB336" si="2786">(DA332/12*5*$D332*$F332*$G332*$I332*DB$11)+(DA332/12*7*$E332*$F332*$H332*$I332*DB$12)</f>
        <v>0</v>
      </c>
      <c r="DC332" s="36"/>
      <c r="DD332" s="36">
        <f t="shared" ref="DD332:DD336" si="2787">(DC332/12*5*$D332*$F332*$G332*$I332*DD$11)+(DC332/12*7*$E332*$F332*$H332*$I332*DD$12)</f>
        <v>0</v>
      </c>
      <c r="DE332" s="36"/>
      <c r="DF332" s="36">
        <f t="shared" ref="DF332:DF336" si="2788">(DE332/12*5*$D332*$F332*$G332*$J332*DF$11)+(DE332/12*7*$E332*$F332*$H332*$J332*DF$12)</f>
        <v>0</v>
      </c>
      <c r="DG332" s="36"/>
      <c r="DH332" s="36">
        <f t="shared" ref="DH332:DH336" si="2789">(DG332/12*5*$D332*$F332*$G332*$J332*DH$11)+(DG332/12*7*$E332*$F332*$H332*$J332*DH$12)</f>
        <v>0</v>
      </c>
      <c r="DI332" s="36">
        <v>1</v>
      </c>
      <c r="DJ332" s="36">
        <f t="shared" ref="DJ332:DJ346" si="2790">(DI332/12*5*$D332*$F332*$G332*$K332*DJ$11)+(DI332/12*7*$E332*$F332*$H332*$K332*DJ$12)</f>
        <v>47025.35775625</v>
      </c>
      <c r="DK332" s="36">
        <v>5</v>
      </c>
      <c r="DL332" s="36">
        <f t="shared" ref="DL332:DL346" si="2791">(DK332/12*5*$D332*$F332*$G332*$L332*DL$11)+(DK332/12*7*$E332*$F332*$G332*$L332*DL$12)</f>
        <v>254146.85881666664</v>
      </c>
      <c r="DM332" s="36"/>
      <c r="DN332" s="36">
        <f t="shared" si="2249"/>
        <v>0</v>
      </c>
      <c r="DO332" s="36">
        <f t="shared" ref="DO332:DP336" si="2792">SUM(M332,O332,Q332,S332,U332,W332,Y332,AA332,AC332,AE332,AG332,AI332,AK332,AM332,AO332,AQ332,AS332,AU332,AW332,AY332,BA332,BC332,BE332,BG332,BI332,BK332,BM332,BO332,BQ332,BS332,BU332,BW332,BY332,CA332,CC332,CE332,CG332,CI332,CK332,CM332,CO332,CQ332,CS332,CU332,CW332,CY332,DA332,DC332,DE332,DG332,DI332,DK332,DM332)</f>
        <v>657</v>
      </c>
      <c r="DP332" s="36">
        <f t="shared" si="2792"/>
        <v>17558215.763012584</v>
      </c>
      <c r="DQ332" s="47">
        <f t="shared" si="2391"/>
        <v>657</v>
      </c>
      <c r="DR332" s="80">
        <f t="shared" si="2248"/>
        <v>1</v>
      </c>
    </row>
    <row r="333" spans="1:122" ht="15.75" customHeight="1" x14ac:dyDescent="0.25">
      <c r="A333" s="43"/>
      <c r="B333" s="44">
        <v>287</v>
      </c>
      <c r="C333" s="31" t="s">
        <v>458</v>
      </c>
      <c r="D333" s="32">
        <f t="shared" si="2250"/>
        <v>19063</v>
      </c>
      <c r="E333" s="33">
        <v>18530</v>
      </c>
      <c r="F333" s="45">
        <v>0.74</v>
      </c>
      <c r="G333" s="35">
        <v>1</v>
      </c>
      <c r="H333" s="35">
        <v>1</v>
      </c>
      <c r="I333" s="32">
        <v>1.4</v>
      </c>
      <c r="J333" s="32">
        <v>1.68</v>
      </c>
      <c r="K333" s="32">
        <v>2.23</v>
      </c>
      <c r="L333" s="32">
        <v>2.57</v>
      </c>
      <c r="M333" s="36">
        <v>145</v>
      </c>
      <c r="N333" s="36">
        <f t="shared" si="2601"/>
        <v>2991245.1094166669</v>
      </c>
      <c r="O333" s="36">
        <v>0</v>
      </c>
      <c r="P333" s="36">
        <f t="shared" si="2601"/>
        <v>0</v>
      </c>
      <c r="Q333" s="36">
        <v>0</v>
      </c>
      <c r="R333" s="36">
        <f t="shared" si="2743"/>
        <v>0</v>
      </c>
      <c r="S333" s="36"/>
      <c r="T333" s="36">
        <f t="shared" si="2744"/>
        <v>0</v>
      </c>
      <c r="U333" s="36">
        <v>0</v>
      </c>
      <c r="V333" s="36">
        <f t="shared" si="2745"/>
        <v>0</v>
      </c>
      <c r="W333" s="36">
        <v>0</v>
      </c>
      <c r="X333" s="36">
        <f t="shared" si="2746"/>
        <v>0</v>
      </c>
      <c r="Y333" s="36">
        <v>0</v>
      </c>
      <c r="Z333" s="36">
        <f t="shared" si="2747"/>
        <v>0</v>
      </c>
      <c r="AA333" s="36">
        <v>0</v>
      </c>
      <c r="AB333" s="36">
        <f t="shared" si="2748"/>
        <v>0</v>
      </c>
      <c r="AC333" s="36">
        <v>0</v>
      </c>
      <c r="AD333" s="36">
        <f t="shared" si="2749"/>
        <v>0</v>
      </c>
      <c r="AE333" s="36">
        <v>0</v>
      </c>
      <c r="AF333" s="36">
        <f t="shared" si="2750"/>
        <v>0</v>
      </c>
      <c r="AG333" s="36"/>
      <c r="AH333" s="36">
        <f t="shared" si="2751"/>
        <v>0</v>
      </c>
      <c r="AI333" s="36"/>
      <c r="AJ333" s="36">
        <f t="shared" si="2752"/>
        <v>0</v>
      </c>
      <c r="AK333" s="39">
        <v>20</v>
      </c>
      <c r="AL333" s="36">
        <f t="shared" si="2753"/>
        <v>410116.87383333337</v>
      </c>
      <c r="AM333" s="40">
        <v>0</v>
      </c>
      <c r="AN333" s="36">
        <f t="shared" si="2754"/>
        <v>0</v>
      </c>
      <c r="AO333" s="36">
        <v>0</v>
      </c>
      <c r="AP333" s="36">
        <f t="shared" si="2755"/>
        <v>0</v>
      </c>
      <c r="AQ333" s="36">
        <v>1</v>
      </c>
      <c r="AR333" s="36">
        <f t="shared" si="2756"/>
        <v>23846.846912000001</v>
      </c>
      <c r="AS333" s="36">
        <v>0</v>
      </c>
      <c r="AT333" s="36">
        <f t="shared" si="2757"/>
        <v>0</v>
      </c>
      <c r="AU333" s="36"/>
      <c r="AV333" s="36">
        <f t="shared" si="2758"/>
        <v>0</v>
      </c>
      <c r="AW333" s="36"/>
      <c r="AX333" s="36">
        <f t="shared" si="2759"/>
        <v>0</v>
      </c>
      <c r="AY333" s="36">
        <v>0</v>
      </c>
      <c r="AZ333" s="36">
        <f t="shared" si="2760"/>
        <v>0</v>
      </c>
      <c r="BA333" s="36">
        <v>0</v>
      </c>
      <c r="BB333" s="36">
        <f t="shared" si="2761"/>
        <v>0</v>
      </c>
      <c r="BC333" s="36">
        <v>0</v>
      </c>
      <c r="BD333" s="36">
        <f t="shared" si="2762"/>
        <v>0</v>
      </c>
      <c r="BE333" s="36">
        <v>0</v>
      </c>
      <c r="BF333" s="36">
        <f t="shared" si="2763"/>
        <v>0</v>
      </c>
      <c r="BG333" s="36">
        <v>0</v>
      </c>
      <c r="BH333" s="36">
        <f t="shared" si="2764"/>
        <v>0</v>
      </c>
      <c r="BI333" s="36">
        <v>0</v>
      </c>
      <c r="BJ333" s="36">
        <f t="shared" si="2765"/>
        <v>0</v>
      </c>
      <c r="BK333" s="36">
        <v>0</v>
      </c>
      <c r="BL333" s="36">
        <f t="shared" si="2766"/>
        <v>0</v>
      </c>
      <c r="BM333" s="46">
        <v>0</v>
      </c>
      <c r="BN333" s="36">
        <f t="shared" si="2767"/>
        <v>0</v>
      </c>
      <c r="BO333" s="36">
        <v>0</v>
      </c>
      <c r="BP333" s="36">
        <f t="shared" si="2768"/>
        <v>0</v>
      </c>
      <c r="BQ333" s="36">
        <v>0</v>
      </c>
      <c r="BR333" s="36">
        <f t="shared" si="2769"/>
        <v>0</v>
      </c>
      <c r="BS333" s="36">
        <v>0</v>
      </c>
      <c r="BT333" s="36">
        <f t="shared" si="2770"/>
        <v>0</v>
      </c>
      <c r="BU333" s="36">
        <v>0</v>
      </c>
      <c r="BV333" s="36">
        <f t="shared" si="2771"/>
        <v>0</v>
      </c>
      <c r="BW333" s="36"/>
      <c r="BX333" s="36">
        <f t="shared" si="2772"/>
        <v>0</v>
      </c>
      <c r="BY333" s="36">
        <v>0</v>
      </c>
      <c r="BZ333" s="36">
        <f t="shared" si="2773"/>
        <v>0</v>
      </c>
      <c r="CA333" s="36">
        <v>0</v>
      </c>
      <c r="CB333" s="36">
        <f t="shared" si="2774"/>
        <v>0</v>
      </c>
      <c r="CC333" s="36">
        <v>0</v>
      </c>
      <c r="CD333" s="36">
        <f t="shared" si="2775"/>
        <v>0</v>
      </c>
      <c r="CE333" s="36"/>
      <c r="CF333" s="36">
        <f t="shared" si="2776"/>
        <v>0</v>
      </c>
      <c r="CG333" s="36"/>
      <c r="CH333" s="36">
        <f t="shared" si="2777"/>
        <v>0</v>
      </c>
      <c r="CI333" s="36"/>
      <c r="CJ333" s="36">
        <f t="shared" si="2778"/>
        <v>0</v>
      </c>
      <c r="CK333" s="36"/>
      <c r="CL333" s="36">
        <f t="shared" si="2779"/>
        <v>0</v>
      </c>
      <c r="CM333" s="36"/>
      <c r="CN333" s="36">
        <f t="shared" si="2779"/>
        <v>0</v>
      </c>
      <c r="CO333" s="41">
        <v>1</v>
      </c>
      <c r="CP333" s="36">
        <f t="shared" si="2780"/>
        <v>21952.688916666662</v>
      </c>
      <c r="CQ333" s="36"/>
      <c r="CR333" s="36">
        <f t="shared" si="2781"/>
        <v>0</v>
      </c>
      <c r="CS333" s="36"/>
      <c r="CT333" s="36">
        <f t="shared" si="2782"/>
        <v>0</v>
      </c>
      <c r="CU333" s="36"/>
      <c r="CV333" s="36">
        <f t="shared" si="2783"/>
        <v>0</v>
      </c>
      <c r="CW333" s="36">
        <v>3</v>
      </c>
      <c r="CX333" s="36">
        <f t="shared" si="2784"/>
        <v>79684.485971999995</v>
      </c>
      <c r="CY333" s="36"/>
      <c r="CZ333" s="36">
        <f t="shared" si="2785"/>
        <v>0</v>
      </c>
      <c r="DA333" s="36"/>
      <c r="DB333" s="36">
        <f t="shared" si="2786"/>
        <v>0</v>
      </c>
      <c r="DC333" s="36"/>
      <c r="DD333" s="36">
        <f t="shared" si="2787"/>
        <v>0</v>
      </c>
      <c r="DE333" s="36"/>
      <c r="DF333" s="36">
        <f t="shared" si="2788"/>
        <v>0</v>
      </c>
      <c r="DG333" s="36"/>
      <c r="DH333" s="36">
        <f t="shared" si="2789"/>
        <v>0</v>
      </c>
      <c r="DI333" s="36"/>
      <c r="DJ333" s="36">
        <f t="shared" si="2790"/>
        <v>0</v>
      </c>
      <c r="DK333" s="36"/>
      <c r="DL333" s="36">
        <f t="shared" si="2791"/>
        <v>0</v>
      </c>
      <c r="DM333" s="36"/>
      <c r="DN333" s="36">
        <f t="shared" si="2249"/>
        <v>0</v>
      </c>
      <c r="DO333" s="36">
        <f t="shared" si="2792"/>
        <v>170</v>
      </c>
      <c r="DP333" s="36">
        <f t="shared" si="2792"/>
        <v>3526846.0050506666</v>
      </c>
      <c r="DQ333" s="47">
        <f t="shared" si="2391"/>
        <v>170</v>
      </c>
      <c r="DR333" s="80">
        <f t="shared" si="2248"/>
        <v>1</v>
      </c>
    </row>
    <row r="334" spans="1:122" ht="15.75" customHeight="1" x14ac:dyDescent="0.25">
      <c r="A334" s="43"/>
      <c r="B334" s="44">
        <v>288</v>
      </c>
      <c r="C334" s="31" t="s">
        <v>459</v>
      </c>
      <c r="D334" s="32">
        <f t="shared" si="2250"/>
        <v>19063</v>
      </c>
      <c r="E334" s="33">
        <v>18530</v>
      </c>
      <c r="F334" s="45">
        <v>1.27</v>
      </c>
      <c r="G334" s="35">
        <v>1</v>
      </c>
      <c r="H334" s="35">
        <v>1</v>
      </c>
      <c r="I334" s="32">
        <v>1.4</v>
      </c>
      <c r="J334" s="32">
        <v>1.68</v>
      </c>
      <c r="K334" s="32">
        <v>2.23</v>
      </c>
      <c r="L334" s="32">
        <v>2.57</v>
      </c>
      <c r="M334" s="36">
        <f>76+2</f>
        <v>78</v>
      </c>
      <c r="N334" s="36">
        <f t="shared" si="2601"/>
        <v>2761535.3265499999</v>
      </c>
      <c r="O334" s="36">
        <v>0</v>
      </c>
      <c r="P334" s="36">
        <f t="shared" si="2601"/>
        <v>0</v>
      </c>
      <c r="Q334" s="36">
        <v>0</v>
      </c>
      <c r="R334" s="36">
        <f t="shared" si="2743"/>
        <v>0</v>
      </c>
      <c r="S334" s="36"/>
      <c r="T334" s="36">
        <f t="shared" si="2744"/>
        <v>0</v>
      </c>
      <c r="U334" s="36"/>
      <c r="V334" s="36">
        <f t="shared" si="2745"/>
        <v>0</v>
      </c>
      <c r="W334" s="36">
        <v>0</v>
      </c>
      <c r="X334" s="36">
        <f t="shared" si="2746"/>
        <v>0</v>
      </c>
      <c r="Y334" s="36">
        <v>0</v>
      </c>
      <c r="Z334" s="36">
        <f t="shared" si="2747"/>
        <v>0</v>
      </c>
      <c r="AA334" s="36">
        <v>0</v>
      </c>
      <c r="AB334" s="36">
        <f t="shared" si="2748"/>
        <v>0</v>
      </c>
      <c r="AC334" s="36">
        <v>0</v>
      </c>
      <c r="AD334" s="36">
        <f t="shared" si="2749"/>
        <v>0</v>
      </c>
      <c r="AE334" s="36">
        <v>0</v>
      </c>
      <c r="AF334" s="36">
        <f t="shared" si="2750"/>
        <v>0</v>
      </c>
      <c r="AG334" s="36"/>
      <c r="AH334" s="36">
        <f t="shared" si="2751"/>
        <v>0</v>
      </c>
      <c r="AI334" s="36"/>
      <c r="AJ334" s="36">
        <f t="shared" si="2752"/>
        <v>0</v>
      </c>
      <c r="AK334" s="39">
        <v>55</v>
      </c>
      <c r="AL334" s="36">
        <f t="shared" si="2753"/>
        <v>1935585.380895833</v>
      </c>
      <c r="AM334" s="40">
        <v>0</v>
      </c>
      <c r="AN334" s="36">
        <f t="shared" si="2754"/>
        <v>0</v>
      </c>
      <c r="AO334" s="36">
        <v>0</v>
      </c>
      <c r="AP334" s="36">
        <f t="shared" si="2755"/>
        <v>0</v>
      </c>
      <c r="AQ334" s="36">
        <v>84</v>
      </c>
      <c r="AR334" s="36">
        <f t="shared" si="2756"/>
        <v>3437813.0115839997</v>
      </c>
      <c r="AS334" s="36"/>
      <c r="AT334" s="36">
        <f t="shared" si="2757"/>
        <v>0</v>
      </c>
      <c r="AU334" s="36"/>
      <c r="AV334" s="36">
        <f t="shared" si="2758"/>
        <v>0</v>
      </c>
      <c r="AW334" s="36"/>
      <c r="AX334" s="36">
        <f t="shared" si="2759"/>
        <v>0</v>
      </c>
      <c r="AY334" s="36">
        <v>0</v>
      </c>
      <c r="AZ334" s="36">
        <f t="shared" si="2760"/>
        <v>0</v>
      </c>
      <c r="BA334" s="36">
        <v>0</v>
      </c>
      <c r="BB334" s="36">
        <f t="shared" si="2761"/>
        <v>0</v>
      </c>
      <c r="BC334" s="36">
        <v>0</v>
      </c>
      <c r="BD334" s="36">
        <f t="shared" si="2762"/>
        <v>0</v>
      </c>
      <c r="BE334" s="36">
        <v>0</v>
      </c>
      <c r="BF334" s="36">
        <f t="shared" si="2763"/>
        <v>0</v>
      </c>
      <c r="BG334" s="36">
        <v>0</v>
      </c>
      <c r="BH334" s="36">
        <f t="shared" si="2764"/>
        <v>0</v>
      </c>
      <c r="BI334" s="36">
        <v>0</v>
      </c>
      <c r="BJ334" s="36">
        <f t="shared" si="2765"/>
        <v>0</v>
      </c>
      <c r="BK334" s="36">
        <v>0</v>
      </c>
      <c r="BL334" s="36">
        <f t="shared" si="2766"/>
        <v>0</v>
      </c>
      <c r="BM334" s="46">
        <v>0</v>
      </c>
      <c r="BN334" s="36">
        <f t="shared" si="2767"/>
        <v>0</v>
      </c>
      <c r="BO334" s="36">
        <v>0</v>
      </c>
      <c r="BP334" s="36">
        <f t="shared" si="2768"/>
        <v>0</v>
      </c>
      <c r="BQ334" s="36">
        <v>0</v>
      </c>
      <c r="BR334" s="36">
        <f t="shared" si="2769"/>
        <v>0</v>
      </c>
      <c r="BS334" s="36">
        <v>0</v>
      </c>
      <c r="BT334" s="36">
        <f t="shared" si="2770"/>
        <v>0</v>
      </c>
      <c r="BU334" s="36">
        <v>0</v>
      </c>
      <c r="BV334" s="36">
        <f t="shared" si="2771"/>
        <v>0</v>
      </c>
      <c r="BW334" s="36"/>
      <c r="BX334" s="36">
        <f t="shared" si="2772"/>
        <v>0</v>
      </c>
      <c r="BY334" s="36">
        <v>0</v>
      </c>
      <c r="BZ334" s="36">
        <f t="shared" si="2773"/>
        <v>0</v>
      </c>
      <c r="CA334" s="36">
        <v>0</v>
      </c>
      <c r="CB334" s="36">
        <f t="shared" si="2774"/>
        <v>0</v>
      </c>
      <c r="CC334" s="36">
        <v>0</v>
      </c>
      <c r="CD334" s="36">
        <f t="shared" si="2775"/>
        <v>0</v>
      </c>
      <c r="CE334" s="36"/>
      <c r="CF334" s="36">
        <f t="shared" si="2776"/>
        <v>0</v>
      </c>
      <c r="CG334" s="36"/>
      <c r="CH334" s="36">
        <f t="shared" si="2777"/>
        <v>0</v>
      </c>
      <c r="CI334" s="36"/>
      <c r="CJ334" s="36">
        <f t="shared" si="2778"/>
        <v>0</v>
      </c>
      <c r="CK334" s="36">
        <v>1</v>
      </c>
      <c r="CL334" s="36">
        <f t="shared" si="2779"/>
        <v>40570.458228999996</v>
      </c>
      <c r="CM334" s="36"/>
      <c r="CN334" s="36">
        <f t="shared" si="2779"/>
        <v>0</v>
      </c>
      <c r="CO334" s="41"/>
      <c r="CP334" s="36">
        <f t="shared" si="2780"/>
        <v>0</v>
      </c>
      <c r="CQ334" s="36"/>
      <c r="CR334" s="36">
        <f t="shared" si="2781"/>
        <v>0</v>
      </c>
      <c r="CS334" s="36"/>
      <c r="CT334" s="36">
        <f t="shared" si="2782"/>
        <v>0</v>
      </c>
      <c r="CU334" s="36"/>
      <c r="CV334" s="36">
        <f t="shared" si="2783"/>
        <v>0</v>
      </c>
      <c r="CW334" s="36"/>
      <c r="CX334" s="36">
        <f t="shared" si="2784"/>
        <v>0</v>
      </c>
      <c r="CY334" s="36">
        <v>2</v>
      </c>
      <c r="CZ334" s="36">
        <f t="shared" si="2785"/>
        <v>91340.008073999983</v>
      </c>
      <c r="DA334" s="36"/>
      <c r="DB334" s="36">
        <f t="shared" si="2786"/>
        <v>0</v>
      </c>
      <c r="DC334" s="36"/>
      <c r="DD334" s="36">
        <f t="shared" si="2787"/>
        <v>0</v>
      </c>
      <c r="DE334" s="36"/>
      <c r="DF334" s="36">
        <f t="shared" si="2788"/>
        <v>0</v>
      </c>
      <c r="DG334" s="36"/>
      <c r="DH334" s="36">
        <f t="shared" si="2789"/>
        <v>0</v>
      </c>
      <c r="DI334" s="36"/>
      <c r="DJ334" s="36">
        <f t="shared" si="2790"/>
        <v>0</v>
      </c>
      <c r="DK334" s="36"/>
      <c r="DL334" s="36">
        <f t="shared" si="2791"/>
        <v>0</v>
      </c>
      <c r="DM334" s="36"/>
      <c r="DN334" s="36">
        <f t="shared" si="2249"/>
        <v>0</v>
      </c>
      <c r="DO334" s="36">
        <f t="shared" si="2792"/>
        <v>220</v>
      </c>
      <c r="DP334" s="36">
        <f t="shared" si="2792"/>
        <v>8266844.1853328319</v>
      </c>
      <c r="DQ334" s="47">
        <f t="shared" si="2391"/>
        <v>220</v>
      </c>
      <c r="DR334" s="80">
        <f t="shared" ref="DR334:DR363" si="2793">SUM(DQ334/DO334)</f>
        <v>1</v>
      </c>
    </row>
    <row r="335" spans="1:122" ht="15.75" customHeight="1" x14ac:dyDescent="0.25">
      <c r="A335" s="43"/>
      <c r="B335" s="44">
        <v>289</v>
      </c>
      <c r="C335" s="31" t="s">
        <v>460</v>
      </c>
      <c r="D335" s="32">
        <f t="shared" si="2250"/>
        <v>19063</v>
      </c>
      <c r="E335" s="33">
        <v>18530</v>
      </c>
      <c r="F335" s="45">
        <v>1.63</v>
      </c>
      <c r="G335" s="35">
        <v>1</v>
      </c>
      <c r="H335" s="35">
        <v>1</v>
      </c>
      <c r="I335" s="32">
        <v>1.4</v>
      </c>
      <c r="J335" s="32">
        <v>1.68</v>
      </c>
      <c r="K335" s="32">
        <v>2.23</v>
      </c>
      <c r="L335" s="32">
        <v>2.57</v>
      </c>
      <c r="M335" s="36">
        <f>3+2</f>
        <v>5</v>
      </c>
      <c r="N335" s="36">
        <f t="shared" si="2601"/>
        <v>227200.81679166667</v>
      </c>
      <c r="O335" s="36">
        <v>0</v>
      </c>
      <c r="P335" s="36">
        <f t="shared" si="2601"/>
        <v>0</v>
      </c>
      <c r="Q335" s="36">
        <v>0</v>
      </c>
      <c r="R335" s="36">
        <f t="shared" si="2743"/>
        <v>0</v>
      </c>
      <c r="S335" s="36"/>
      <c r="T335" s="36">
        <f t="shared" si="2744"/>
        <v>0</v>
      </c>
      <c r="U335" s="36"/>
      <c r="V335" s="36">
        <f t="shared" si="2745"/>
        <v>0</v>
      </c>
      <c r="W335" s="36">
        <v>0</v>
      </c>
      <c r="X335" s="36">
        <f t="shared" si="2746"/>
        <v>0</v>
      </c>
      <c r="Y335" s="36">
        <v>0</v>
      </c>
      <c r="Z335" s="36">
        <f t="shared" si="2747"/>
        <v>0</v>
      </c>
      <c r="AA335" s="36">
        <v>0</v>
      </c>
      <c r="AB335" s="36">
        <f t="shared" si="2748"/>
        <v>0</v>
      </c>
      <c r="AC335" s="36">
        <v>0</v>
      </c>
      <c r="AD335" s="36">
        <f t="shared" si="2749"/>
        <v>0</v>
      </c>
      <c r="AE335" s="36">
        <v>0</v>
      </c>
      <c r="AF335" s="36">
        <f t="shared" si="2750"/>
        <v>0</v>
      </c>
      <c r="AG335" s="36">
        <v>0</v>
      </c>
      <c r="AH335" s="36">
        <f t="shared" si="2751"/>
        <v>0</v>
      </c>
      <c r="AI335" s="36"/>
      <c r="AJ335" s="36">
        <f t="shared" si="2752"/>
        <v>0</v>
      </c>
      <c r="AK335" s="39">
        <v>20</v>
      </c>
      <c r="AL335" s="36">
        <f t="shared" si="2753"/>
        <v>903365.54641666659</v>
      </c>
      <c r="AM335" s="40">
        <v>0</v>
      </c>
      <c r="AN335" s="36">
        <f t="shared" si="2754"/>
        <v>0</v>
      </c>
      <c r="AO335" s="36">
        <v>0</v>
      </c>
      <c r="AP335" s="36">
        <f t="shared" si="2755"/>
        <v>0</v>
      </c>
      <c r="AQ335" s="36">
        <v>4</v>
      </c>
      <c r="AR335" s="36">
        <f t="shared" si="2756"/>
        <v>210110.05657599994</v>
      </c>
      <c r="AS335" s="36"/>
      <c r="AT335" s="36">
        <f t="shared" si="2757"/>
        <v>0</v>
      </c>
      <c r="AU335" s="36"/>
      <c r="AV335" s="36">
        <f t="shared" si="2758"/>
        <v>0</v>
      </c>
      <c r="AW335" s="36"/>
      <c r="AX335" s="36">
        <f t="shared" si="2759"/>
        <v>0</v>
      </c>
      <c r="AY335" s="36">
        <v>0</v>
      </c>
      <c r="AZ335" s="36">
        <f t="shared" si="2760"/>
        <v>0</v>
      </c>
      <c r="BA335" s="36">
        <v>0</v>
      </c>
      <c r="BB335" s="36">
        <f t="shared" si="2761"/>
        <v>0</v>
      </c>
      <c r="BC335" s="36">
        <v>0</v>
      </c>
      <c r="BD335" s="36">
        <f t="shared" si="2762"/>
        <v>0</v>
      </c>
      <c r="BE335" s="36">
        <v>0</v>
      </c>
      <c r="BF335" s="36">
        <f t="shared" si="2763"/>
        <v>0</v>
      </c>
      <c r="BG335" s="36">
        <v>0</v>
      </c>
      <c r="BH335" s="36">
        <f t="shared" si="2764"/>
        <v>0</v>
      </c>
      <c r="BI335" s="36">
        <v>0</v>
      </c>
      <c r="BJ335" s="36">
        <f t="shared" si="2765"/>
        <v>0</v>
      </c>
      <c r="BK335" s="36">
        <v>0</v>
      </c>
      <c r="BL335" s="36">
        <f t="shared" si="2766"/>
        <v>0</v>
      </c>
      <c r="BM335" s="46"/>
      <c r="BN335" s="36">
        <f t="shared" si="2767"/>
        <v>0</v>
      </c>
      <c r="BO335" s="36">
        <v>0</v>
      </c>
      <c r="BP335" s="36">
        <f t="shared" si="2768"/>
        <v>0</v>
      </c>
      <c r="BQ335" s="36">
        <v>0</v>
      </c>
      <c r="BR335" s="36">
        <f t="shared" si="2769"/>
        <v>0</v>
      </c>
      <c r="BS335" s="36">
        <v>0</v>
      </c>
      <c r="BT335" s="36">
        <f t="shared" si="2770"/>
        <v>0</v>
      </c>
      <c r="BU335" s="36">
        <v>0</v>
      </c>
      <c r="BV335" s="36">
        <f t="shared" si="2771"/>
        <v>0</v>
      </c>
      <c r="BW335" s="36"/>
      <c r="BX335" s="36">
        <f t="shared" si="2772"/>
        <v>0</v>
      </c>
      <c r="BY335" s="36">
        <v>0</v>
      </c>
      <c r="BZ335" s="36">
        <f t="shared" si="2773"/>
        <v>0</v>
      </c>
      <c r="CA335" s="36">
        <v>0</v>
      </c>
      <c r="CB335" s="36">
        <f t="shared" si="2774"/>
        <v>0</v>
      </c>
      <c r="CC335" s="36">
        <v>0</v>
      </c>
      <c r="CD335" s="36">
        <f t="shared" si="2775"/>
        <v>0</v>
      </c>
      <c r="CE335" s="36"/>
      <c r="CF335" s="36">
        <f t="shared" si="2776"/>
        <v>0</v>
      </c>
      <c r="CG335" s="36"/>
      <c r="CH335" s="36">
        <f t="shared" si="2777"/>
        <v>0</v>
      </c>
      <c r="CI335" s="36"/>
      <c r="CJ335" s="36">
        <f t="shared" si="2778"/>
        <v>0</v>
      </c>
      <c r="CK335" s="36"/>
      <c r="CL335" s="36">
        <f t="shared" si="2779"/>
        <v>0</v>
      </c>
      <c r="CM335" s="36"/>
      <c r="CN335" s="36">
        <f t="shared" si="2779"/>
        <v>0</v>
      </c>
      <c r="CO335" s="41"/>
      <c r="CP335" s="36">
        <f t="shared" si="2780"/>
        <v>0</v>
      </c>
      <c r="CQ335" s="36"/>
      <c r="CR335" s="36">
        <f t="shared" si="2781"/>
        <v>0</v>
      </c>
      <c r="CS335" s="36"/>
      <c r="CT335" s="36">
        <f t="shared" si="2782"/>
        <v>0</v>
      </c>
      <c r="CU335" s="36"/>
      <c r="CV335" s="36">
        <f t="shared" si="2783"/>
        <v>0</v>
      </c>
      <c r="CW335" s="36"/>
      <c r="CX335" s="36">
        <f t="shared" si="2784"/>
        <v>0</v>
      </c>
      <c r="CY335" s="36"/>
      <c r="CZ335" s="36">
        <f t="shared" si="2785"/>
        <v>0</v>
      </c>
      <c r="DA335" s="36"/>
      <c r="DB335" s="36">
        <f t="shared" si="2786"/>
        <v>0</v>
      </c>
      <c r="DC335" s="36"/>
      <c r="DD335" s="36">
        <f t="shared" si="2787"/>
        <v>0</v>
      </c>
      <c r="DE335" s="36"/>
      <c r="DF335" s="36">
        <f t="shared" si="2788"/>
        <v>0</v>
      </c>
      <c r="DG335" s="36"/>
      <c r="DH335" s="36">
        <f t="shared" si="2789"/>
        <v>0</v>
      </c>
      <c r="DI335" s="36"/>
      <c r="DJ335" s="36">
        <f t="shared" si="2790"/>
        <v>0</v>
      </c>
      <c r="DK335" s="36"/>
      <c r="DL335" s="36">
        <f t="shared" si="2791"/>
        <v>0</v>
      </c>
      <c r="DM335" s="36"/>
      <c r="DN335" s="36">
        <f t="shared" ref="DN335:DN364" si="2794">(DM335*$D335*$F335*$G335*$J335*DN$11)</f>
        <v>0</v>
      </c>
      <c r="DO335" s="36">
        <f t="shared" si="2792"/>
        <v>29</v>
      </c>
      <c r="DP335" s="36">
        <f t="shared" si="2792"/>
        <v>1340676.4197843331</v>
      </c>
      <c r="DQ335" s="47">
        <f t="shared" si="2391"/>
        <v>29</v>
      </c>
      <c r="DR335" s="80">
        <f t="shared" si="2793"/>
        <v>1</v>
      </c>
    </row>
    <row r="336" spans="1:122" ht="15.75" customHeight="1" x14ac:dyDescent="0.25">
      <c r="A336" s="43"/>
      <c r="B336" s="44">
        <v>290</v>
      </c>
      <c r="C336" s="31" t="s">
        <v>461</v>
      </c>
      <c r="D336" s="32">
        <f t="shared" si="2250"/>
        <v>19063</v>
      </c>
      <c r="E336" s="33">
        <v>18530</v>
      </c>
      <c r="F336" s="45">
        <v>1.9</v>
      </c>
      <c r="G336" s="35">
        <v>1</v>
      </c>
      <c r="H336" s="35">
        <v>1</v>
      </c>
      <c r="I336" s="32">
        <v>1.4</v>
      </c>
      <c r="J336" s="32">
        <v>1.68</v>
      </c>
      <c r="K336" s="32">
        <v>2.23</v>
      </c>
      <c r="L336" s="32">
        <v>2.57</v>
      </c>
      <c r="M336" s="36">
        <v>5</v>
      </c>
      <c r="N336" s="36">
        <f t="shared" si="2601"/>
        <v>264835.30791666667</v>
      </c>
      <c r="O336" s="36">
        <v>0</v>
      </c>
      <c r="P336" s="36">
        <f t="shared" si="2601"/>
        <v>0</v>
      </c>
      <c r="Q336" s="36">
        <v>0</v>
      </c>
      <c r="R336" s="36">
        <f t="shared" si="2743"/>
        <v>0</v>
      </c>
      <c r="S336" s="36"/>
      <c r="T336" s="36">
        <f t="shared" si="2744"/>
        <v>0</v>
      </c>
      <c r="U336" s="36"/>
      <c r="V336" s="36">
        <f t="shared" si="2745"/>
        <v>0</v>
      </c>
      <c r="W336" s="36">
        <v>0</v>
      </c>
      <c r="X336" s="36">
        <f t="shared" si="2746"/>
        <v>0</v>
      </c>
      <c r="Y336" s="36">
        <v>0</v>
      </c>
      <c r="Z336" s="36">
        <f t="shared" si="2747"/>
        <v>0</v>
      </c>
      <c r="AA336" s="36">
        <v>0</v>
      </c>
      <c r="AB336" s="36">
        <f t="shared" si="2748"/>
        <v>0</v>
      </c>
      <c r="AC336" s="36">
        <v>0</v>
      </c>
      <c r="AD336" s="36">
        <f t="shared" si="2749"/>
        <v>0</v>
      </c>
      <c r="AE336" s="36">
        <v>0</v>
      </c>
      <c r="AF336" s="36">
        <f t="shared" si="2750"/>
        <v>0</v>
      </c>
      <c r="AG336" s="36">
        <v>0</v>
      </c>
      <c r="AH336" s="36">
        <f t="shared" si="2751"/>
        <v>0</v>
      </c>
      <c r="AI336" s="36"/>
      <c r="AJ336" s="36">
        <f t="shared" si="2752"/>
        <v>0</v>
      </c>
      <c r="AK336" s="39">
        <v>10</v>
      </c>
      <c r="AL336" s="36">
        <f t="shared" si="2753"/>
        <v>526501.39208333334</v>
      </c>
      <c r="AM336" s="40">
        <v>0</v>
      </c>
      <c r="AN336" s="36">
        <f t="shared" si="2754"/>
        <v>0</v>
      </c>
      <c r="AO336" s="36">
        <v>0</v>
      </c>
      <c r="AP336" s="36">
        <f t="shared" si="2755"/>
        <v>0</v>
      </c>
      <c r="AQ336" s="36">
        <v>1</v>
      </c>
      <c r="AR336" s="36">
        <f t="shared" si="2756"/>
        <v>61228.390719999989</v>
      </c>
      <c r="AS336" s="36">
        <v>0</v>
      </c>
      <c r="AT336" s="36">
        <f t="shared" si="2757"/>
        <v>0</v>
      </c>
      <c r="AU336" s="36"/>
      <c r="AV336" s="36">
        <f t="shared" si="2758"/>
        <v>0</v>
      </c>
      <c r="AW336" s="36"/>
      <c r="AX336" s="36">
        <f t="shared" si="2759"/>
        <v>0</v>
      </c>
      <c r="AY336" s="36">
        <v>0</v>
      </c>
      <c r="AZ336" s="36">
        <f t="shared" si="2760"/>
        <v>0</v>
      </c>
      <c r="BA336" s="36">
        <v>0</v>
      </c>
      <c r="BB336" s="36">
        <f t="shared" si="2761"/>
        <v>0</v>
      </c>
      <c r="BC336" s="36">
        <v>0</v>
      </c>
      <c r="BD336" s="36">
        <f t="shared" si="2762"/>
        <v>0</v>
      </c>
      <c r="BE336" s="36">
        <v>0</v>
      </c>
      <c r="BF336" s="36">
        <f t="shared" si="2763"/>
        <v>0</v>
      </c>
      <c r="BG336" s="36">
        <v>0</v>
      </c>
      <c r="BH336" s="36">
        <f t="shared" si="2764"/>
        <v>0</v>
      </c>
      <c r="BI336" s="36">
        <v>0</v>
      </c>
      <c r="BJ336" s="36">
        <f t="shared" si="2765"/>
        <v>0</v>
      </c>
      <c r="BK336" s="36">
        <v>0</v>
      </c>
      <c r="BL336" s="36">
        <f t="shared" si="2766"/>
        <v>0</v>
      </c>
      <c r="BM336" s="46"/>
      <c r="BN336" s="36">
        <f t="shared" si="2767"/>
        <v>0</v>
      </c>
      <c r="BO336" s="36">
        <v>0</v>
      </c>
      <c r="BP336" s="36">
        <f t="shared" si="2768"/>
        <v>0</v>
      </c>
      <c r="BQ336" s="36">
        <v>0</v>
      </c>
      <c r="BR336" s="36">
        <f t="shared" si="2769"/>
        <v>0</v>
      </c>
      <c r="BS336" s="36">
        <v>0</v>
      </c>
      <c r="BT336" s="36">
        <f t="shared" si="2770"/>
        <v>0</v>
      </c>
      <c r="BU336" s="36">
        <v>0</v>
      </c>
      <c r="BV336" s="36">
        <f t="shared" si="2771"/>
        <v>0</v>
      </c>
      <c r="BW336" s="36"/>
      <c r="BX336" s="36">
        <f t="shared" si="2772"/>
        <v>0</v>
      </c>
      <c r="BY336" s="36">
        <v>0</v>
      </c>
      <c r="BZ336" s="36">
        <f t="shared" si="2773"/>
        <v>0</v>
      </c>
      <c r="CA336" s="36">
        <v>0</v>
      </c>
      <c r="CB336" s="36">
        <f t="shared" si="2774"/>
        <v>0</v>
      </c>
      <c r="CC336" s="36">
        <v>0</v>
      </c>
      <c r="CD336" s="36">
        <f t="shared" si="2775"/>
        <v>0</v>
      </c>
      <c r="CE336" s="36"/>
      <c r="CF336" s="36">
        <f t="shared" si="2776"/>
        <v>0</v>
      </c>
      <c r="CG336" s="36"/>
      <c r="CH336" s="36">
        <f t="shared" si="2777"/>
        <v>0</v>
      </c>
      <c r="CI336" s="36"/>
      <c r="CJ336" s="36">
        <f t="shared" si="2778"/>
        <v>0</v>
      </c>
      <c r="CK336" s="36"/>
      <c r="CL336" s="36">
        <f t="shared" si="2779"/>
        <v>0</v>
      </c>
      <c r="CM336" s="36"/>
      <c r="CN336" s="36">
        <f t="shared" si="2779"/>
        <v>0</v>
      </c>
      <c r="CO336" s="41"/>
      <c r="CP336" s="36">
        <f t="shared" si="2780"/>
        <v>0</v>
      </c>
      <c r="CQ336" s="36"/>
      <c r="CR336" s="36">
        <f t="shared" si="2781"/>
        <v>0</v>
      </c>
      <c r="CS336" s="36"/>
      <c r="CT336" s="36">
        <f t="shared" si="2782"/>
        <v>0</v>
      </c>
      <c r="CU336" s="36"/>
      <c r="CV336" s="36">
        <f t="shared" si="2783"/>
        <v>0</v>
      </c>
      <c r="CW336" s="36"/>
      <c r="CX336" s="36">
        <f t="shared" si="2784"/>
        <v>0</v>
      </c>
      <c r="CY336" s="36"/>
      <c r="CZ336" s="36">
        <f t="shared" si="2785"/>
        <v>0</v>
      </c>
      <c r="DA336" s="36"/>
      <c r="DB336" s="36">
        <f t="shared" si="2786"/>
        <v>0</v>
      </c>
      <c r="DC336" s="36"/>
      <c r="DD336" s="36">
        <f t="shared" si="2787"/>
        <v>0</v>
      </c>
      <c r="DE336" s="36"/>
      <c r="DF336" s="36">
        <f t="shared" si="2788"/>
        <v>0</v>
      </c>
      <c r="DG336" s="36"/>
      <c r="DH336" s="36">
        <f t="shared" si="2789"/>
        <v>0</v>
      </c>
      <c r="DI336" s="36"/>
      <c r="DJ336" s="36">
        <f t="shared" si="2790"/>
        <v>0</v>
      </c>
      <c r="DK336" s="36"/>
      <c r="DL336" s="36">
        <f t="shared" si="2791"/>
        <v>0</v>
      </c>
      <c r="DM336" s="36"/>
      <c r="DN336" s="36">
        <f t="shared" si="2794"/>
        <v>0</v>
      </c>
      <c r="DO336" s="36">
        <f t="shared" si="2792"/>
        <v>16</v>
      </c>
      <c r="DP336" s="36">
        <f t="shared" si="2792"/>
        <v>852565.09071999998</v>
      </c>
      <c r="DQ336" s="47">
        <f t="shared" si="2391"/>
        <v>16</v>
      </c>
      <c r="DR336" s="80">
        <f t="shared" si="2793"/>
        <v>1</v>
      </c>
    </row>
    <row r="337" spans="1:122" ht="15.75" customHeight="1" x14ac:dyDescent="0.25">
      <c r="A337" s="43">
        <v>35</v>
      </c>
      <c r="B337" s="71"/>
      <c r="C337" s="67" t="s">
        <v>462</v>
      </c>
      <c r="D337" s="32">
        <f t="shared" ref="D337:D364" si="2795">D336</f>
        <v>19063</v>
      </c>
      <c r="E337" s="33">
        <v>18530</v>
      </c>
      <c r="F337" s="72">
        <v>1.4</v>
      </c>
      <c r="G337" s="35">
        <v>1</v>
      </c>
      <c r="H337" s="35">
        <v>1</v>
      </c>
      <c r="I337" s="32">
        <v>1.4</v>
      </c>
      <c r="J337" s="32">
        <v>1.68</v>
      </c>
      <c r="K337" s="32">
        <v>2.23</v>
      </c>
      <c r="L337" s="32">
        <v>2.57</v>
      </c>
      <c r="M337" s="51">
        <f t="shared" ref="M337:BX337" si="2796">SUM(M338:M346)</f>
        <v>949</v>
      </c>
      <c r="N337" s="51">
        <f t="shared" si="2796"/>
        <v>35828314.325008325</v>
      </c>
      <c r="O337" s="51">
        <f t="shared" si="2796"/>
        <v>101</v>
      </c>
      <c r="P337" s="51">
        <f t="shared" si="2796"/>
        <v>4213390.3619499998</v>
      </c>
      <c r="Q337" s="51">
        <f t="shared" si="2796"/>
        <v>0</v>
      </c>
      <c r="R337" s="51">
        <f t="shared" si="2796"/>
        <v>0</v>
      </c>
      <c r="S337" s="51">
        <f t="shared" si="2796"/>
        <v>0</v>
      </c>
      <c r="T337" s="51">
        <f t="shared" si="2796"/>
        <v>0</v>
      </c>
      <c r="U337" s="51">
        <f t="shared" si="2796"/>
        <v>0</v>
      </c>
      <c r="V337" s="51">
        <f t="shared" si="2796"/>
        <v>0</v>
      </c>
      <c r="W337" s="51">
        <f t="shared" si="2796"/>
        <v>115</v>
      </c>
      <c r="X337" s="51">
        <f t="shared" si="2796"/>
        <v>4847601.2309083333</v>
      </c>
      <c r="Y337" s="51">
        <f t="shared" si="2796"/>
        <v>0</v>
      </c>
      <c r="Z337" s="51">
        <f t="shared" si="2796"/>
        <v>0</v>
      </c>
      <c r="AA337" s="51">
        <f t="shared" si="2796"/>
        <v>0</v>
      </c>
      <c r="AB337" s="51">
        <f t="shared" si="2796"/>
        <v>0</v>
      </c>
      <c r="AC337" s="51">
        <f t="shared" si="2796"/>
        <v>0</v>
      </c>
      <c r="AD337" s="51">
        <f t="shared" si="2796"/>
        <v>0</v>
      </c>
      <c r="AE337" s="51">
        <f t="shared" si="2796"/>
        <v>165</v>
      </c>
      <c r="AF337" s="51">
        <f t="shared" si="2796"/>
        <v>7357403.6279333336</v>
      </c>
      <c r="AG337" s="51">
        <f t="shared" si="2796"/>
        <v>14</v>
      </c>
      <c r="AH337" s="51">
        <f t="shared" si="2796"/>
        <v>495191.90688333334</v>
      </c>
      <c r="AI337" s="51">
        <f t="shared" si="2796"/>
        <v>3</v>
      </c>
      <c r="AJ337" s="51">
        <f t="shared" si="2796"/>
        <v>236438.70529999997</v>
      </c>
      <c r="AK337" s="51">
        <f t="shared" si="2796"/>
        <v>0</v>
      </c>
      <c r="AL337" s="51">
        <f t="shared" si="2796"/>
        <v>0</v>
      </c>
      <c r="AM337" s="51">
        <f t="shared" si="2796"/>
        <v>19</v>
      </c>
      <c r="AN337" s="51">
        <f t="shared" si="2796"/>
        <v>775989.28870400006</v>
      </c>
      <c r="AO337" s="51">
        <f t="shared" si="2796"/>
        <v>16</v>
      </c>
      <c r="AP337" s="51">
        <f t="shared" si="2796"/>
        <v>572010.74728000001</v>
      </c>
      <c r="AQ337" s="51">
        <f t="shared" si="2796"/>
        <v>235</v>
      </c>
      <c r="AR337" s="51">
        <f t="shared" si="2796"/>
        <v>11024977.385855999</v>
      </c>
      <c r="AS337" s="51">
        <f t="shared" si="2796"/>
        <v>2</v>
      </c>
      <c r="AT337" s="51">
        <f t="shared" si="2796"/>
        <v>183555.01163999998</v>
      </c>
      <c r="AU337" s="51">
        <f t="shared" si="2796"/>
        <v>0</v>
      </c>
      <c r="AV337" s="51">
        <f t="shared" si="2796"/>
        <v>0</v>
      </c>
      <c r="AW337" s="51">
        <f t="shared" si="2796"/>
        <v>0</v>
      </c>
      <c r="AX337" s="51">
        <f t="shared" si="2796"/>
        <v>0</v>
      </c>
      <c r="AY337" s="51">
        <f t="shared" si="2796"/>
        <v>43</v>
      </c>
      <c r="AZ337" s="51">
        <f t="shared" si="2796"/>
        <v>1921822.187075</v>
      </c>
      <c r="BA337" s="51">
        <f t="shared" si="2796"/>
        <v>0</v>
      </c>
      <c r="BB337" s="51">
        <f t="shared" si="2796"/>
        <v>0</v>
      </c>
      <c r="BC337" s="51">
        <f t="shared" si="2796"/>
        <v>0</v>
      </c>
      <c r="BD337" s="51">
        <f t="shared" si="2796"/>
        <v>0</v>
      </c>
      <c r="BE337" s="51">
        <f t="shared" si="2796"/>
        <v>0</v>
      </c>
      <c r="BF337" s="51">
        <f t="shared" si="2796"/>
        <v>0</v>
      </c>
      <c r="BG337" s="51">
        <f t="shared" si="2796"/>
        <v>0</v>
      </c>
      <c r="BH337" s="51">
        <f t="shared" si="2796"/>
        <v>0</v>
      </c>
      <c r="BI337" s="51">
        <f t="shared" si="2796"/>
        <v>174</v>
      </c>
      <c r="BJ337" s="51">
        <f t="shared" si="2796"/>
        <v>6607121.1700724987</v>
      </c>
      <c r="BK337" s="51">
        <f t="shared" si="2796"/>
        <v>115</v>
      </c>
      <c r="BL337" s="51">
        <f t="shared" si="2796"/>
        <v>4432881.7790133338</v>
      </c>
      <c r="BM337" s="51">
        <f t="shared" si="2796"/>
        <v>0</v>
      </c>
      <c r="BN337" s="51">
        <f t="shared" si="2796"/>
        <v>0</v>
      </c>
      <c r="BO337" s="51">
        <f t="shared" si="2796"/>
        <v>3</v>
      </c>
      <c r="BP337" s="51">
        <f t="shared" si="2796"/>
        <v>354565.59179999994</v>
      </c>
      <c r="BQ337" s="51">
        <f t="shared" si="2796"/>
        <v>50</v>
      </c>
      <c r="BR337" s="51">
        <f t="shared" si="2796"/>
        <v>1270956.2016666667</v>
      </c>
      <c r="BS337" s="51">
        <f t="shared" si="2796"/>
        <v>30</v>
      </c>
      <c r="BT337" s="51">
        <f t="shared" si="2796"/>
        <v>759126.71304166655</v>
      </c>
      <c r="BU337" s="51">
        <f t="shared" si="2796"/>
        <v>0</v>
      </c>
      <c r="BV337" s="51">
        <f t="shared" si="2796"/>
        <v>0</v>
      </c>
      <c r="BW337" s="51">
        <f t="shared" si="2796"/>
        <v>0</v>
      </c>
      <c r="BX337" s="51">
        <f t="shared" si="2796"/>
        <v>0</v>
      </c>
      <c r="BY337" s="51">
        <f t="shared" ref="BY337:DQ337" si="2797">SUM(BY338:BY346)</f>
        <v>0</v>
      </c>
      <c r="BZ337" s="51">
        <f t="shared" si="2797"/>
        <v>0</v>
      </c>
      <c r="CA337" s="51">
        <f t="shared" si="2797"/>
        <v>20</v>
      </c>
      <c r="CB337" s="51">
        <f t="shared" si="2797"/>
        <v>854311.91299999994</v>
      </c>
      <c r="CC337" s="51">
        <f t="shared" si="2797"/>
        <v>0</v>
      </c>
      <c r="CD337" s="51">
        <f t="shared" si="2797"/>
        <v>0</v>
      </c>
      <c r="CE337" s="51">
        <f t="shared" si="2797"/>
        <v>0</v>
      </c>
      <c r="CF337" s="51">
        <f t="shared" si="2797"/>
        <v>0</v>
      </c>
      <c r="CG337" s="51">
        <f t="shared" si="2797"/>
        <v>170</v>
      </c>
      <c r="CH337" s="51">
        <f t="shared" si="2797"/>
        <v>4995390.2817000002</v>
      </c>
      <c r="CI337" s="51">
        <f t="shared" si="2797"/>
        <v>36</v>
      </c>
      <c r="CJ337" s="51">
        <f t="shared" si="2797"/>
        <v>1293805.4276875001</v>
      </c>
      <c r="CK337" s="51">
        <f t="shared" si="2797"/>
        <v>265</v>
      </c>
      <c r="CL337" s="51">
        <f t="shared" si="2797"/>
        <v>12297960.082218999</v>
      </c>
      <c r="CM337" s="51">
        <f t="shared" si="2797"/>
        <v>140</v>
      </c>
      <c r="CN337" s="51">
        <f t="shared" si="2797"/>
        <v>7326303.9160499992</v>
      </c>
      <c r="CO337" s="59">
        <f t="shared" si="2797"/>
        <v>3</v>
      </c>
      <c r="CP337" s="51">
        <f t="shared" si="2797"/>
        <v>132606.10737499999</v>
      </c>
      <c r="CQ337" s="51">
        <f t="shared" si="2797"/>
        <v>80</v>
      </c>
      <c r="CR337" s="51">
        <f t="shared" si="2797"/>
        <v>4145029.0270480001</v>
      </c>
      <c r="CS337" s="51">
        <f t="shared" si="2797"/>
        <v>56</v>
      </c>
      <c r="CT337" s="51">
        <f t="shared" si="2797"/>
        <v>2457379.9198759999</v>
      </c>
      <c r="CU337" s="51">
        <f t="shared" si="2797"/>
        <v>76</v>
      </c>
      <c r="CV337" s="51">
        <f t="shared" si="2797"/>
        <v>4027950.5135309994</v>
      </c>
      <c r="CW337" s="51">
        <f t="shared" si="2797"/>
        <v>50</v>
      </c>
      <c r="CX337" s="51">
        <f t="shared" si="2797"/>
        <v>2421044.4048699997</v>
      </c>
      <c r="CY337" s="51">
        <f t="shared" si="2797"/>
        <v>145</v>
      </c>
      <c r="CZ337" s="51">
        <f t="shared" si="2797"/>
        <v>7356826.3195979996</v>
      </c>
      <c r="DA337" s="51">
        <f t="shared" si="2797"/>
        <v>65</v>
      </c>
      <c r="DB337" s="51">
        <f t="shared" si="2797"/>
        <v>2813800.7347916663</v>
      </c>
      <c r="DC337" s="51">
        <f t="shared" si="2797"/>
        <v>17</v>
      </c>
      <c r="DD337" s="51">
        <f t="shared" si="2797"/>
        <v>773759.88786833338</v>
      </c>
      <c r="DE337" s="51">
        <f t="shared" si="2797"/>
        <v>10</v>
      </c>
      <c r="DF337" s="51">
        <f t="shared" si="2797"/>
        <v>593106.64350000001</v>
      </c>
      <c r="DG337" s="51">
        <f t="shared" si="2797"/>
        <v>134</v>
      </c>
      <c r="DH337" s="51">
        <f t="shared" si="2797"/>
        <v>7380860.5067400001</v>
      </c>
      <c r="DI337" s="51">
        <f t="shared" si="2797"/>
        <v>10</v>
      </c>
      <c r="DJ337" s="51">
        <f t="shared" si="2797"/>
        <v>710135.73959999997</v>
      </c>
      <c r="DK337" s="51">
        <f t="shared" si="2797"/>
        <v>40</v>
      </c>
      <c r="DL337" s="51">
        <f t="shared" si="2797"/>
        <v>3102305.0271733329</v>
      </c>
      <c r="DM337" s="51">
        <f t="shared" si="2797"/>
        <v>0</v>
      </c>
      <c r="DN337" s="51">
        <f t="shared" si="2797"/>
        <v>0</v>
      </c>
      <c r="DO337" s="51">
        <f t="shared" si="2797"/>
        <v>3351</v>
      </c>
      <c r="DP337" s="51">
        <f t="shared" si="2797"/>
        <v>143563922.68676031</v>
      </c>
      <c r="DQ337" s="51">
        <f t="shared" si="2797"/>
        <v>3351</v>
      </c>
      <c r="DR337" s="70">
        <f t="shared" si="2793"/>
        <v>1</v>
      </c>
    </row>
    <row r="338" spans="1:122" ht="15.75" customHeight="1" x14ac:dyDescent="0.25">
      <c r="A338" s="43"/>
      <c r="B338" s="44">
        <v>291</v>
      </c>
      <c r="C338" s="31" t="s">
        <v>463</v>
      </c>
      <c r="D338" s="32">
        <f t="shared" si="2795"/>
        <v>19063</v>
      </c>
      <c r="E338" s="33">
        <v>18530</v>
      </c>
      <c r="F338" s="45">
        <v>1.02</v>
      </c>
      <c r="G338" s="35">
        <v>1</v>
      </c>
      <c r="H338" s="35">
        <v>1</v>
      </c>
      <c r="I338" s="32">
        <v>1.4</v>
      </c>
      <c r="J338" s="32">
        <v>1.68</v>
      </c>
      <c r="K338" s="32">
        <v>2.23</v>
      </c>
      <c r="L338" s="32">
        <v>2.57</v>
      </c>
      <c r="M338" s="36">
        <v>198</v>
      </c>
      <c r="N338" s="36">
        <f t="shared" si="2601"/>
        <v>5630119.872299999</v>
      </c>
      <c r="O338" s="36">
        <v>0</v>
      </c>
      <c r="P338" s="36">
        <f t="shared" si="2601"/>
        <v>0</v>
      </c>
      <c r="Q338" s="36">
        <v>0</v>
      </c>
      <c r="R338" s="36">
        <f t="shared" ref="R338:R346" si="2798">(Q338/12*5*$D338*$F338*$G338*$I338*R$11)+(Q338/12*7*$E338*$F338*$H338*$I338*R$12)</f>
        <v>0</v>
      </c>
      <c r="S338" s="36"/>
      <c r="T338" s="36">
        <f t="shared" ref="T338:T346" si="2799">(S338/12*5*$D338*$F338*$G338*$I338*T$11)+(S338/12*7*$E338*$F338*$H338*$I338*T$12)</f>
        <v>0</v>
      </c>
      <c r="U338" s="36">
        <v>0</v>
      </c>
      <c r="V338" s="36">
        <f t="shared" ref="V338:V346" si="2800">(U338/12*5*$D338*$F338*$G338*$I338*V$11)+(U338/12*7*$E338*$F338*$H338*$I338*V$12)</f>
        <v>0</v>
      </c>
      <c r="W338" s="36"/>
      <c r="X338" s="36">
        <f t="shared" ref="X338:X346" si="2801">(W338/12*5*$D338*$F338*$G338*$I338*X$11)+(W338/12*7*$E338*$F338*$H338*$I338*X$12)</f>
        <v>0</v>
      </c>
      <c r="Y338" s="36">
        <v>0</v>
      </c>
      <c r="Z338" s="36">
        <f t="shared" ref="Z338:Z346" si="2802">(Y338/12*5*$D338*$F338*$G338*$I338*Z$11)+(Y338/12*7*$E338*$F338*$H338*$I338*Z$12)</f>
        <v>0</v>
      </c>
      <c r="AA338" s="36">
        <v>0</v>
      </c>
      <c r="AB338" s="36">
        <f t="shared" ref="AB338:AB346" si="2803">(AA338/12*5*$D338*$F338*$G338*$I338*AB$11)+(AA338/12*7*$E338*$F338*$H338*$I338*AB$12)</f>
        <v>0</v>
      </c>
      <c r="AC338" s="36">
        <v>0</v>
      </c>
      <c r="AD338" s="36">
        <f t="shared" ref="AD338:AD346" si="2804">(AC338/12*5*$D338*$F338*$G338*$I338*AD$11)+(AC338/12*7*$E338*$F338*$H338*$I338*AD$12)</f>
        <v>0</v>
      </c>
      <c r="AE338" s="36">
        <v>0</v>
      </c>
      <c r="AF338" s="36">
        <f t="shared" ref="AF338:AF346" si="2805">(AE338/12*5*$D338*$F338*$G338*$I338*AF$11)+(AE338/12*7*$E338*$F338*$H338*$I338*AF$12)</f>
        <v>0</v>
      </c>
      <c r="AG338" s="36"/>
      <c r="AH338" s="36">
        <f t="shared" ref="AH338:AH346" si="2806">(AG338/12*5*$D338*$F338*$G338*$I338*AH$11)+(AG338/12*7*$E338*$F338*$H338*$I338*AH$12)</f>
        <v>0</v>
      </c>
      <c r="AI338" s="36"/>
      <c r="AJ338" s="36">
        <f t="shared" ref="AJ338:AJ346" si="2807">(AI338/12*5*$D338*$F338*$G338*$I338*AJ$11)+(AI338/12*7*$E338*$F338*$H338*$I338*AJ$12)</f>
        <v>0</v>
      </c>
      <c r="AK338" s="39">
        <v>0</v>
      </c>
      <c r="AL338" s="36">
        <f t="shared" ref="AL338:AL346" si="2808">(AK338/12*5*$D338*$F338*$G338*$I338*AL$11)+(AK338/12*7*$E338*$F338*$H338*$I338*AL$12)</f>
        <v>0</v>
      </c>
      <c r="AM338" s="40">
        <v>9</v>
      </c>
      <c r="AN338" s="36">
        <f t="shared" ref="AN338:AN346" si="2809">(AM338/12*5*$D338*$F338*$G338*$J338*AN$11)+(AM338/12*7*$E338*$F338*$H338*$J338*AN$12)</f>
        <v>295829.80358400004</v>
      </c>
      <c r="AO338" s="36">
        <v>8</v>
      </c>
      <c r="AP338" s="36">
        <f t="shared" ref="AP338:AP346" si="2810">(AO338/12*5*$D338*$F338*$G338*$J338*AP$11)+(AO338/12*7*$E338*$F338*$H338*$J338*AP$12)</f>
        <v>232450.58256000001</v>
      </c>
      <c r="AQ338" s="36">
        <v>15</v>
      </c>
      <c r="AR338" s="36">
        <f t="shared" ref="AR338:AR346" si="2811">(AQ338/12*5*$D338*$F338*$G338*$J338*AR$11)+(AQ338/12*7*$E338*$F338*$H338*$J338*AR$12)</f>
        <v>493049.67264</v>
      </c>
      <c r="AS338" s="36">
        <v>0</v>
      </c>
      <c r="AT338" s="36">
        <f t="shared" ref="AT338:AT346" si="2812">(AS338/12*5*$D338*$F338*$G338*$J338*AT$11)+(AS338/12*7*$E338*$F338*$H338*$J338*AT$12)</f>
        <v>0</v>
      </c>
      <c r="AU338" s="36"/>
      <c r="AV338" s="36">
        <f t="shared" ref="AV338:AV346" si="2813">(AU338/12*5*$D338*$F338*$G338*$I338*AV$11)+(AU338/12*7*$E338*$F338*$H338*$I338*AV$12)</f>
        <v>0</v>
      </c>
      <c r="AW338" s="36"/>
      <c r="AX338" s="36">
        <f t="shared" ref="AX338:AX346" si="2814">(AW338/12*5*$D338*$F338*$G338*$I338*AX$11)+(AW338/12*7*$E338*$F338*$H338*$I338*AX$12)</f>
        <v>0</v>
      </c>
      <c r="AY338" s="36">
        <v>9</v>
      </c>
      <c r="AZ338" s="36">
        <f t="shared" ref="AZ338:AZ346" si="2815">(AY338/12*5*$D338*$F338*$G338*$J338*AZ$11)+(AY338/12*7*$E338*$F338*$H338*$J338*AZ$12)</f>
        <v>287756.11934999999</v>
      </c>
      <c r="BA338" s="36">
        <v>0</v>
      </c>
      <c r="BB338" s="36">
        <f t="shared" ref="BB338:BB346" si="2816">(BA338/12*5*$D338*$F338*$G338*$I338*BB$11)+(BA338/12*7*$E338*$F338*$H338*$I338*BB$12)</f>
        <v>0</v>
      </c>
      <c r="BC338" s="36">
        <v>0</v>
      </c>
      <c r="BD338" s="36">
        <f t="shared" ref="BD338:BD346" si="2817">(BC338/12*5*$D338*$F338*$G338*$I338*BD$11)+(BC338/12*7*$E338*$F338*$H338*$I338*BD$12)</f>
        <v>0</v>
      </c>
      <c r="BE338" s="36">
        <v>0</v>
      </c>
      <c r="BF338" s="36">
        <f t="shared" ref="BF338:BF346" si="2818">(BE338/12*5*$D338*$F338*$G338*$I338*BF$11)+(BE338/12*7*$E338*$F338*$H338*$I338*BF$12)</f>
        <v>0</v>
      </c>
      <c r="BG338" s="36">
        <v>0</v>
      </c>
      <c r="BH338" s="36">
        <f t="shared" ref="BH338:BH346" si="2819">(BG338/12*5*$D338*$F338*$G338*$J338*BH$11)+(BG338/12*7*$E338*$F338*$H338*$J338*BH$12)</f>
        <v>0</v>
      </c>
      <c r="BI338" s="36">
        <v>45</v>
      </c>
      <c r="BJ338" s="36">
        <f t="shared" ref="BJ338:BJ346" si="2820">(BI338/12*5*$D338*$F338*$G338*$I338*BJ$11)+(BI338/12*7*$E338*$F338*$H338*$I338*BJ$12)</f>
        <v>1288249.699275</v>
      </c>
      <c r="BK338" s="36">
        <v>10</v>
      </c>
      <c r="BL338" s="36">
        <f t="shared" ref="BL338:BL346" si="2821">(BK338/12*5*$D338*$F338*$G338*$I338*BL$11)+(BK338/12*7*$E338*$F338*$H338*$I338*BL$12)</f>
        <v>273916.48479999998</v>
      </c>
      <c r="BM338" s="46">
        <v>0</v>
      </c>
      <c r="BN338" s="36">
        <f t="shared" ref="BN338:BN346" si="2822">(BM338/12*5*$D338*$F338*$G338*$J338*BN$11)+(BM338/12*7*$E338*$F338*$H338*$J338*BN$12)</f>
        <v>0</v>
      </c>
      <c r="BO338" s="36"/>
      <c r="BP338" s="36">
        <f t="shared" ref="BP338:BP346" si="2823">(BO338/12*5*$D338*$F338*$G338*$J338*BP$11)+(BO338/12*7*$E338*$F338*$H338*$J338*BP$12)</f>
        <v>0</v>
      </c>
      <c r="BQ338" s="36">
        <v>0</v>
      </c>
      <c r="BR338" s="36">
        <f t="shared" ref="BR338:BR346" si="2824">(BQ338/12*5*$D338*$F338*$G338*$I338*BR$11)+(BQ338/12*7*$E338*$F338*$H338*$I338*BR$12)</f>
        <v>0</v>
      </c>
      <c r="BS338" s="36">
        <v>13</v>
      </c>
      <c r="BT338" s="36">
        <f t="shared" ref="BT338:BT346" si="2825">(BS338/12*5*$D338*$F338*$G338*$I338*BT$11)+(BS338/12*7*$E338*$F338*$H338*$I338*BT$12)</f>
        <v>262477.71094999998</v>
      </c>
      <c r="BU338" s="36"/>
      <c r="BV338" s="36">
        <f t="shared" ref="BV338:BV346" si="2826">(BU338/12*5*$D338*$F338*$G338*$J338*BV$11)+(BU338/12*7*$E338*$F338*$H338*$J338*BV$12)</f>
        <v>0</v>
      </c>
      <c r="BW338" s="36"/>
      <c r="BX338" s="36">
        <f t="shared" ref="BX338:BX346" si="2827">(BW338/12*5*$D338*$F338*$G338*$J338*BX$11)+(BW338/12*7*$E338*$F338*$H338*$J338*BX$12)</f>
        <v>0</v>
      </c>
      <c r="BY338" s="36">
        <v>0</v>
      </c>
      <c r="BZ338" s="36">
        <f t="shared" ref="BZ338:BZ346" si="2828">(BY338/12*5*$D338*$F338*$G338*$I338*BZ$11)+(BY338/12*7*$E338*$F338*$H338*$I338*BZ$12)</f>
        <v>0</v>
      </c>
      <c r="CA338" s="36"/>
      <c r="CB338" s="36">
        <f t="shared" ref="CB338:CB346" si="2829">(CA338/12*5*$D338*$F338*$G338*$J338*CB$11)+(CA338/12*7*$E338*$F338*$H338*$J338*CB$12)</f>
        <v>0</v>
      </c>
      <c r="CC338" s="36">
        <v>0</v>
      </c>
      <c r="CD338" s="36">
        <f t="shared" ref="CD338:CD346" si="2830">(CC338/12*5*$D338*$F338*$G338*$I338*CD$11)+(CC338/12*7*$E338*$F338*$H338*$I338*CD$12)</f>
        <v>0</v>
      </c>
      <c r="CE338" s="36"/>
      <c r="CF338" s="36">
        <f t="shared" ref="CF338:CF346" si="2831">(CE338/12*5*$D338*$F338*$G338*$I338*CF$11)+(CE338/12*7*$E338*$F338*$H338*$I338*CF$12)</f>
        <v>0</v>
      </c>
      <c r="CG338" s="36">
        <v>2</v>
      </c>
      <c r="CH338" s="36">
        <f t="shared" ref="CH338:CH346" si="2832">(CG338/12*5*$D338*$F338*$G338*$I338*CH$11)+(CG338/12*7*$E338*$F338*$H338*$I338*CH$12)</f>
        <v>40381.186300000001</v>
      </c>
      <c r="CI338" s="36">
        <v>6</v>
      </c>
      <c r="CJ338" s="36">
        <f t="shared" ref="CJ338:CJ346" si="2833">(CI338/12*5*$D338*$F338*$G338*$I338*CJ$11)+(CI338/12*7*$E338*$F338*$H338*$I338*CJ$12)</f>
        <v>159864.51075000002</v>
      </c>
      <c r="CK338" s="36">
        <v>13</v>
      </c>
      <c r="CL338" s="36">
        <f t="shared" ref="CL338:CN346" si="2834">(CK338/12*5*$D338*$F338*$G338*$J338*CL$11)+(CK338/12*7*$E338*$F338*$H338*$J338*CL$12)</f>
        <v>423593.91820199997</v>
      </c>
      <c r="CM338" s="36"/>
      <c r="CN338" s="36">
        <f t="shared" si="2834"/>
        <v>0</v>
      </c>
      <c r="CO338" s="41"/>
      <c r="CP338" s="36">
        <f t="shared" ref="CP338:CP346" si="2835">(CO338/12*5*$D338*$F338*$G338*$I338*CP$11)+(CO338/12*7*$E338*$F338*$H338*$I338*CP$12)</f>
        <v>0</v>
      </c>
      <c r="CQ338" s="36">
        <v>7</v>
      </c>
      <c r="CR338" s="36">
        <f t="shared" ref="CR338:CR346" si="2836">(CQ338/12*5*$D338*$F338*$G338*$J338*CR$11)+(CQ338/12*7*$E338*$F338*$H338*$J338*CR$12)</f>
        <v>256282.53596399998</v>
      </c>
      <c r="CS338" s="36">
        <v>10</v>
      </c>
      <c r="CT338" s="36">
        <f t="shared" ref="CT338:CT346" si="2837">(CS338/12*5*$D338*$F338*$G338*$J338*CT$11)+(CS338/12*7*$E338*$F338*$H338*$J338*CT$12)</f>
        <v>318329.63148000004</v>
      </c>
      <c r="CU338" s="36"/>
      <c r="CV338" s="36">
        <f t="shared" ref="CV338:CV346" si="2838">(CU338/12*5*$D338*$F338*$G338*$J338*CV$11)+(CU338/12*7*$E338*$F338*$H338*$J338*CV$12)</f>
        <v>0</v>
      </c>
      <c r="CW338" s="36">
        <v>15</v>
      </c>
      <c r="CX338" s="36">
        <f t="shared" ref="CX338:CX346" si="2839">(CW338/12*5*$D338*$F338*$G338*$J338*CX$11)+(CW338/12*7*$E338*$F338*$H338*$J338*CX$12)</f>
        <v>549176.86277999997</v>
      </c>
      <c r="CY338" s="36">
        <v>1</v>
      </c>
      <c r="CZ338" s="36">
        <f t="shared" ref="CZ338:CZ346" si="2840">(CY338/12*5*$D338*$F338*$G338*$J338*CZ$11)+(CY338/12*7*$E338*$F338*$H338*$J338*CZ$12)</f>
        <v>36679.845761999997</v>
      </c>
      <c r="DA338" s="36">
        <v>1</v>
      </c>
      <c r="DB338" s="36">
        <f t="shared" ref="DB338:DB346" si="2841">(DA338/12*5*$D338*$F338*$G338*$I338*DB$11)+(DA338/12*7*$E338*$F338*$H338*$I338*DB$12)</f>
        <v>30259.111749999996</v>
      </c>
      <c r="DC338" s="36"/>
      <c r="DD338" s="36">
        <f t="shared" ref="DD338:DD346" si="2842">(DC338/12*5*$D338*$F338*$G338*$I338*DD$11)+(DC338/12*7*$E338*$F338*$H338*$I338*DD$12)</f>
        <v>0</v>
      </c>
      <c r="DE338" s="36"/>
      <c r="DF338" s="36">
        <f t="shared" ref="DF338:DF346" si="2843">(DE338/12*5*$D338*$F338*$G338*$J338*DF$11)+(DE338/12*7*$E338*$F338*$H338*$J338*DF$12)</f>
        <v>0</v>
      </c>
      <c r="DG338" s="36">
        <v>10</v>
      </c>
      <c r="DH338" s="36">
        <f t="shared" ref="DH338:DH346" si="2844">(DG338/12*5*$D338*$F338*$G338*$J338*DH$11)+(DG338/12*7*$E338*$F338*$H338*$J338*DH$12)</f>
        <v>393769.42920000001</v>
      </c>
      <c r="DI338" s="36">
        <v>1</v>
      </c>
      <c r="DJ338" s="36">
        <f t="shared" si="2790"/>
        <v>53894.2302375</v>
      </c>
      <c r="DK338" s="36">
        <v>3</v>
      </c>
      <c r="DL338" s="36">
        <f t="shared" si="2791"/>
        <v>174761.66021999999</v>
      </c>
      <c r="DM338" s="36"/>
      <c r="DN338" s="36">
        <f t="shared" si="2794"/>
        <v>0</v>
      </c>
      <c r="DO338" s="36">
        <f t="shared" ref="DO338:DP346" si="2845">SUM(M338,O338,Q338,S338,U338,W338,Y338,AA338,AC338,AE338,AG338,AI338,AK338,AM338,AO338,AQ338,AS338,AU338,AW338,AY338,BA338,BC338,BE338,BG338,BI338,BK338,BM338,BO338,BQ338,BS338,BU338,BW338,BY338,CA338,CC338,CE338,CG338,CI338,CK338,CM338,CO338,CQ338,CS338,CU338,CW338,CY338,DA338,DC338,DE338,DG338,DI338,DK338,DM338)</f>
        <v>376</v>
      </c>
      <c r="DP338" s="36">
        <f t="shared" si="2845"/>
        <v>11200842.868104499</v>
      </c>
      <c r="DQ338" s="47">
        <f t="shared" si="2391"/>
        <v>376</v>
      </c>
      <c r="DR338" s="80">
        <f t="shared" si="2793"/>
        <v>1</v>
      </c>
    </row>
    <row r="339" spans="1:122" ht="15.75" customHeight="1" x14ac:dyDescent="0.25">
      <c r="A339" s="43"/>
      <c r="B339" s="44">
        <v>292</v>
      </c>
      <c r="C339" s="31" t="s">
        <v>464</v>
      </c>
      <c r="D339" s="32">
        <f t="shared" si="2795"/>
        <v>19063</v>
      </c>
      <c r="E339" s="33">
        <v>18530</v>
      </c>
      <c r="F339" s="45">
        <v>1.49</v>
      </c>
      <c r="G339" s="35">
        <v>1</v>
      </c>
      <c r="H339" s="35">
        <v>1</v>
      </c>
      <c r="I339" s="32">
        <v>1.4</v>
      </c>
      <c r="J339" s="32">
        <v>1.68</v>
      </c>
      <c r="K339" s="32">
        <v>2.23</v>
      </c>
      <c r="L339" s="32">
        <v>2.57</v>
      </c>
      <c r="M339" s="36">
        <v>550</v>
      </c>
      <c r="N339" s="36">
        <f t="shared" si="2601"/>
        <v>22845529.982916668</v>
      </c>
      <c r="O339" s="36">
        <v>100</v>
      </c>
      <c r="P339" s="36">
        <f t="shared" si="2601"/>
        <v>4153732.7241666666</v>
      </c>
      <c r="Q339" s="36"/>
      <c r="R339" s="36">
        <f t="shared" si="2798"/>
        <v>0</v>
      </c>
      <c r="S339" s="36"/>
      <c r="T339" s="36">
        <f t="shared" si="2799"/>
        <v>0</v>
      </c>
      <c r="U339" s="36"/>
      <c r="V339" s="36">
        <f t="shared" si="2800"/>
        <v>0</v>
      </c>
      <c r="W339" s="36">
        <v>113</v>
      </c>
      <c r="X339" s="36">
        <f t="shared" si="2801"/>
        <v>4693717.9783083331</v>
      </c>
      <c r="Y339" s="36"/>
      <c r="Z339" s="36">
        <f t="shared" si="2802"/>
        <v>0</v>
      </c>
      <c r="AA339" s="36"/>
      <c r="AB339" s="36">
        <f t="shared" si="2803"/>
        <v>0</v>
      </c>
      <c r="AC339" s="36">
        <v>0</v>
      </c>
      <c r="AD339" s="36">
        <f t="shared" si="2804"/>
        <v>0</v>
      </c>
      <c r="AE339" s="36">
        <v>0</v>
      </c>
      <c r="AF339" s="36">
        <f t="shared" si="2805"/>
        <v>0</v>
      </c>
      <c r="AG339" s="36">
        <v>14</v>
      </c>
      <c r="AH339" s="36">
        <f t="shared" si="2806"/>
        <v>495191.90688333334</v>
      </c>
      <c r="AI339" s="36"/>
      <c r="AJ339" s="36">
        <f t="shared" si="2807"/>
        <v>0</v>
      </c>
      <c r="AK339" s="39">
        <v>0</v>
      </c>
      <c r="AL339" s="36">
        <f t="shared" si="2808"/>
        <v>0</v>
      </c>
      <c r="AM339" s="40">
        <v>10</v>
      </c>
      <c r="AN339" s="36">
        <f t="shared" si="2809"/>
        <v>480159.48512000003</v>
      </c>
      <c r="AO339" s="36">
        <v>8</v>
      </c>
      <c r="AP339" s="36">
        <f t="shared" si="2810"/>
        <v>339560.16472</v>
      </c>
      <c r="AQ339" s="36">
        <v>210</v>
      </c>
      <c r="AR339" s="36">
        <f t="shared" si="2811"/>
        <v>10083349.187519999</v>
      </c>
      <c r="AS339" s="36"/>
      <c r="AT339" s="36">
        <f t="shared" si="2812"/>
        <v>0</v>
      </c>
      <c r="AU339" s="36"/>
      <c r="AV339" s="36">
        <f t="shared" si="2813"/>
        <v>0</v>
      </c>
      <c r="AW339" s="36"/>
      <c r="AX339" s="36">
        <f t="shared" si="2814"/>
        <v>0</v>
      </c>
      <c r="AY339" s="36">
        <v>29</v>
      </c>
      <c r="AZ339" s="36">
        <f t="shared" si="2815"/>
        <v>1354459.9038249999</v>
      </c>
      <c r="BA339" s="36"/>
      <c r="BB339" s="36">
        <f t="shared" si="2816"/>
        <v>0</v>
      </c>
      <c r="BC339" s="36"/>
      <c r="BD339" s="36">
        <f t="shared" si="2817"/>
        <v>0</v>
      </c>
      <c r="BE339" s="36"/>
      <c r="BF339" s="36">
        <f t="shared" si="2818"/>
        <v>0</v>
      </c>
      <c r="BG339" s="36"/>
      <c r="BH339" s="36">
        <f t="shared" si="2819"/>
        <v>0</v>
      </c>
      <c r="BI339" s="36">
        <v>120</v>
      </c>
      <c r="BJ339" s="36">
        <f t="shared" si="2820"/>
        <v>5018279.8742999993</v>
      </c>
      <c r="BK339" s="36">
        <v>100</v>
      </c>
      <c r="BL339" s="36">
        <f t="shared" si="2821"/>
        <v>4001329.0426666671</v>
      </c>
      <c r="BM339" s="46"/>
      <c r="BN339" s="36">
        <f t="shared" si="2822"/>
        <v>0</v>
      </c>
      <c r="BO339" s="36"/>
      <c r="BP339" s="36">
        <f t="shared" si="2823"/>
        <v>0</v>
      </c>
      <c r="BQ339" s="36"/>
      <c r="BR339" s="36">
        <f t="shared" si="2824"/>
        <v>0</v>
      </c>
      <c r="BS339" s="36">
        <v>16</v>
      </c>
      <c r="BT339" s="36">
        <f t="shared" si="2825"/>
        <v>471905.62813333329</v>
      </c>
      <c r="BU339" s="36"/>
      <c r="BV339" s="36">
        <f t="shared" si="2826"/>
        <v>0</v>
      </c>
      <c r="BW339" s="36"/>
      <c r="BX339" s="36">
        <f t="shared" si="2827"/>
        <v>0</v>
      </c>
      <c r="BY339" s="36"/>
      <c r="BZ339" s="36">
        <f t="shared" si="2828"/>
        <v>0</v>
      </c>
      <c r="CA339" s="36">
        <v>20</v>
      </c>
      <c r="CB339" s="36">
        <f t="shared" si="2829"/>
        <v>854311.91299999994</v>
      </c>
      <c r="CC339" s="36"/>
      <c r="CD339" s="36">
        <f t="shared" si="2830"/>
        <v>0</v>
      </c>
      <c r="CE339" s="36"/>
      <c r="CF339" s="36">
        <f t="shared" si="2831"/>
        <v>0</v>
      </c>
      <c r="CG339" s="36">
        <v>168</v>
      </c>
      <c r="CH339" s="36">
        <f t="shared" si="2832"/>
        <v>4955009.0954</v>
      </c>
      <c r="CI339" s="36">
        <v>27</v>
      </c>
      <c r="CJ339" s="36">
        <f t="shared" si="2833"/>
        <v>1050874.0633125</v>
      </c>
      <c r="CK339" s="36">
        <v>243</v>
      </c>
      <c r="CL339" s="36">
        <f t="shared" si="2834"/>
        <v>11566414.024388999</v>
      </c>
      <c r="CM339" s="36">
        <v>108</v>
      </c>
      <c r="CN339" s="36">
        <f t="shared" si="2834"/>
        <v>5909517.9256679993</v>
      </c>
      <c r="CO339" s="41">
        <v>3</v>
      </c>
      <c r="CP339" s="36">
        <f t="shared" si="2835"/>
        <v>132606.10737499999</v>
      </c>
      <c r="CQ339" s="36">
        <v>72</v>
      </c>
      <c r="CR339" s="36">
        <f t="shared" si="2836"/>
        <v>3850698.9437279999</v>
      </c>
      <c r="CS339" s="36">
        <v>46</v>
      </c>
      <c r="CT339" s="36">
        <f t="shared" si="2837"/>
        <v>2139050.2883959999</v>
      </c>
      <c r="CU339" s="36">
        <v>72</v>
      </c>
      <c r="CV339" s="36">
        <f t="shared" si="2838"/>
        <v>3857856.7189679993</v>
      </c>
      <c r="CW339" s="36">
        <v>35</v>
      </c>
      <c r="CX339" s="36">
        <f t="shared" si="2839"/>
        <v>1871867.5420899999</v>
      </c>
      <c r="CY339" s="36">
        <v>114</v>
      </c>
      <c r="CZ339" s="36">
        <f t="shared" si="2840"/>
        <v>6108273.1383659989</v>
      </c>
      <c r="DA339" s="36">
        <v>60</v>
      </c>
      <c r="DB339" s="36">
        <f t="shared" si="2841"/>
        <v>2652122.1474999995</v>
      </c>
      <c r="DC339" s="36">
        <v>17</v>
      </c>
      <c r="DD339" s="36">
        <f t="shared" si="2842"/>
        <v>773759.88786833338</v>
      </c>
      <c r="DE339" s="36">
        <v>10</v>
      </c>
      <c r="DF339" s="36">
        <f t="shared" si="2843"/>
        <v>593106.64350000001</v>
      </c>
      <c r="DG339" s="36">
        <v>115</v>
      </c>
      <c r="DH339" s="36">
        <f t="shared" si="2844"/>
        <v>6614940.3620999996</v>
      </c>
      <c r="DI339" s="36">
        <v>6</v>
      </c>
      <c r="DJ339" s="36">
        <f t="shared" si="2790"/>
        <v>472367.07678749994</v>
      </c>
      <c r="DK339" s="36">
        <v>28</v>
      </c>
      <c r="DL339" s="36">
        <f t="shared" si="2791"/>
        <v>2382698.1909733331</v>
      </c>
      <c r="DM339" s="36"/>
      <c r="DN339" s="36">
        <f t="shared" si="2794"/>
        <v>0</v>
      </c>
      <c r="DO339" s="36">
        <f t="shared" si="2845"/>
        <v>2414</v>
      </c>
      <c r="DP339" s="36">
        <f t="shared" si="2845"/>
        <v>109722689.94798166</v>
      </c>
      <c r="DQ339" s="47">
        <f t="shared" si="2391"/>
        <v>2414</v>
      </c>
      <c r="DR339" s="80">
        <f t="shared" si="2793"/>
        <v>1</v>
      </c>
    </row>
    <row r="340" spans="1:122" ht="15.75" customHeight="1" x14ac:dyDescent="0.25">
      <c r="A340" s="43"/>
      <c r="B340" s="44">
        <v>293</v>
      </c>
      <c r="C340" s="31" t="s">
        <v>465</v>
      </c>
      <c r="D340" s="32">
        <f t="shared" si="2795"/>
        <v>19063</v>
      </c>
      <c r="E340" s="33">
        <v>18530</v>
      </c>
      <c r="F340" s="45">
        <v>2.14</v>
      </c>
      <c r="G340" s="35">
        <v>1</v>
      </c>
      <c r="H340" s="35">
        <v>1</v>
      </c>
      <c r="I340" s="32">
        <v>1.4</v>
      </c>
      <c r="J340" s="32">
        <v>1.68</v>
      </c>
      <c r="K340" s="32">
        <v>2.23</v>
      </c>
      <c r="L340" s="32">
        <v>2.57</v>
      </c>
      <c r="M340" s="36">
        <v>10</v>
      </c>
      <c r="N340" s="36">
        <f t="shared" si="2601"/>
        <v>596576.37783333345</v>
      </c>
      <c r="O340" s="36">
        <v>1</v>
      </c>
      <c r="P340" s="36">
        <f t="shared" si="2601"/>
        <v>59657.637783333332</v>
      </c>
      <c r="Q340" s="36"/>
      <c r="R340" s="36">
        <f t="shared" si="2798"/>
        <v>0</v>
      </c>
      <c r="S340" s="36"/>
      <c r="T340" s="36">
        <f t="shared" si="2799"/>
        <v>0</v>
      </c>
      <c r="U340" s="36"/>
      <c r="V340" s="36">
        <f t="shared" si="2800"/>
        <v>0</v>
      </c>
      <c r="W340" s="36">
        <v>0</v>
      </c>
      <c r="X340" s="36">
        <f t="shared" si="2801"/>
        <v>0</v>
      </c>
      <c r="Y340" s="36"/>
      <c r="Z340" s="36">
        <f t="shared" si="2802"/>
        <v>0</v>
      </c>
      <c r="AA340" s="36"/>
      <c r="AB340" s="36">
        <f t="shared" si="2803"/>
        <v>0</v>
      </c>
      <c r="AC340" s="36">
        <v>0</v>
      </c>
      <c r="AD340" s="36">
        <f t="shared" si="2804"/>
        <v>0</v>
      </c>
      <c r="AE340" s="36">
        <v>0</v>
      </c>
      <c r="AF340" s="36">
        <f t="shared" si="2805"/>
        <v>0</v>
      </c>
      <c r="AG340" s="36"/>
      <c r="AH340" s="36">
        <f t="shared" si="2806"/>
        <v>0</v>
      </c>
      <c r="AI340" s="36"/>
      <c r="AJ340" s="36">
        <f t="shared" si="2807"/>
        <v>0</v>
      </c>
      <c r="AK340" s="39">
        <v>0</v>
      </c>
      <c r="AL340" s="36">
        <f t="shared" si="2808"/>
        <v>0</v>
      </c>
      <c r="AM340" s="40">
        <v>0</v>
      </c>
      <c r="AN340" s="36">
        <f t="shared" si="2809"/>
        <v>0</v>
      </c>
      <c r="AO340" s="36"/>
      <c r="AP340" s="36">
        <f t="shared" si="2810"/>
        <v>0</v>
      </c>
      <c r="AQ340" s="36"/>
      <c r="AR340" s="36">
        <f t="shared" si="2811"/>
        <v>0</v>
      </c>
      <c r="AS340" s="36"/>
      <c r="AT340" s="36">
        <f t="shared" si="2812"/>
        <v>0</v>
      </c>
      <c r="AU340" s="36"/>
      <c r="AV340" s="36">
        <f t="shared" si="2813"/>
        <v>0</v>
      </c>
      <c r="AW340" s="36"/>
      <c r="AX340" s="36">
        <f t="shared" si="2814"/>
        <v>0</v>
      </c>
      <c r="AY340" s="36">
        <v>3</v>
      </c>
      <c r="AZ340" s="36">
        <f t="shared" si="2815"/>
        <v>201241.20765</v>
      </c>
      <c r="BA340" s="36"/>
      <c r="BB340" s="36">
        <f t="shared" si="2816"/>
        <v>0</v>
      </c>
      <c r="BC340" s="36"/>
      <c r="BD340" s="36">
        <f t="shared" si="2817"/>
        <v>0</v>
      </c>
      <c r="BE340" s="36"/>
      <c r="BF340" s="36">
        <f t="shared" si="2818"/>
        <v>0</v>
      </c>
      <c r="BG340" s="36"/>
      <c r="BH340" s="36">
        <f t="shared" si="2819"/>
        <v>0</v>
      </c>
      <c r="BI340" s="36">
        <v>0</v>
      </c>
      <c r="BJ340" s="36">
        <f t="shared" si="2820"/>
        <v>0</v>
      </c>
      <c r="BK340" s="36"/>
      <c r="BL340" s="36">
        <f t="shared" si="2821"/>
        <v>0</v>
      </c>
      <c r="BM340" s="46"/>
      <c r="BN340" s="36">
        <f t="shared" si="2822"/>
        <v>0</v>
      </c>
      <c r="BO340" s="36"/>
      <c r="BP340" s="36">
        <f t="shared" si="2823"/>
        <v>0</v>
      </c>
      <c r="BQ340" s="36"/>
      <c r="BR340" s="36">
        <f t="shared" si="2824"/>
        <v>0</v>
      </c>
      <c r="BS340" s="36"/>
      <c r="BT340" s="36">
        <f t="shared" si="2825"/>
        <v>0</v>
      </c>
      <c r="BU340" s="36"/>
      <c r="BV340" s="36">
        <f t="shared" si="2826"/>
        <v>0</v>
      </c>
      <c r="BW340" s="36"/>
      <c r="BX340" s="36">
        <f t="shared" si="2827"/>
        <v>0</v>
      </c>
      <c r="BY340" s="36"/>
      <c r="BZ340" s="36">
        <f t="shared" si="2828"/>
        <v>0</v>
      </c>
      <c r="CA340" s="36"/>
      <c r="CB340" s="36">
        <f t="shared" si="2829"/>
        <v>0</v>
      </c>
      <c r="CC340" s="36"/>
      <c r="CD340" s="36">
        <f t="shared" si="2830"/>
        <v>0</v>
      </c>
      <c r="CE340" s="36"/>
      <c r="CF340" s="36">
        <f t="shared" si="2831"/>
        <v>0</v>
      </c>
      <c r="CG340" s="36"/>
      <c r="CH340" s="36">
        <f t="shared" si="2832"/>
        <v>0</v>
      </c>
      <c r="CI340" s="36"/>
      <c r="CJ340" s="36">
        <f t="shared" si="2833"/>
        <v>0</v>
      </c>
      <c r="CK340" s="36"/>
      <c r="CL340" s="36">
        <f t="shared" si="2834"/>
        <v>0</v>
      </c>
      <c r="CM340" s="36"/>
      <c r="CN340" s="36">
        <f t="shared" si="2834"/>
        <v>0</v>
      </c>
      <c r="CO340" s="41"/>
      <c r="CP340" s="36">
        <f t="shared" si="2835"/>
        <v>0</v>
      </c>
      <c r="CQ340" s="36"/>
      <c r="CR340" s="36">
        <f t="shared" si="2836"/>
        <v>0</v>
      </c>
      <c r="CS340" s="36"/>
      <c r="CT340" s="36">
        <f t="shared" si="2837"/>
        <v>0</v>
      </c>
      <c r="CU340" s="36"/>
      <c r="CV340" s="36">
        <f t="shared" si="2838"/>
        <v>0</v>
      </c>
      <c r="CW340" s="36"/>
      <c r="CX340" s="36">
        <f t="shared" si="2839"/>
        <v>0</v>
      </c>
      <c r="CY340" s="36"/>
      <c r="CZ340" s="36">
        <f t="shared" si="2840"/>
        <v>0</v>
      </c>
      <c r="DA340" s="36"/>
      <c r="DB340" s="36">
        <f t="shared" si="2841"/>
        <v>0</v>
      </c>
      <c r="DC340" s="36"/>
      <c r="DD340" s="36">
        <f t="shared" si="2842"/>
        <v>0</v>
      </c>
      <c r="DE340" s="36"/>
      <c r="DF340" s="36">
        <f t="shared" si="2843"/>
        <v>0</v>
      </c>
      <c r="DG340" s="36"/>
      <c r="DH340" s="36">
        <f t="shared" si="2844"/>
        <v>0</v>
      </c>
      <c r="DI340" s="36"/>
      <c r="DJ340" s="36">
        <f t="shared" si="2790"/>
        <v>0</v>
      </c>
      <c r="DK340" s="36"/>
      <c r="DL340" s="36">
        <f t="shared" si="2791"/>
        <v>0</v>
      </c>
      <c r="DM340" s="36"/>
      <c r="DN340" s="36">
        <f t="shared" si="2794"/>
        <v>0</v>
      </c>
      <c r="DO340" s="36">
        <f t="shared" si="2845"/>
        <v>14</v>
      </c>
      <c r="DP340" s="36">
        <f t="shared" si="2845"/>
        <v>857475.22326666676</v>
      </c>
      <c r="DQ340" s="47">
        <f t="shared" si="2391"/>
        <v>14</v>
      </c>
      <c r="DR340" s="80">
        <f t="shared" si="2793"/>
        <v>1</v>
      </c>
    </row>
    <row r="341" spans="1:122" ht="27.75" customHeight="1" x14ac:dyDescent="0.25">
      <c r="A341" s="43"/>
      <c r="B341" s="44">
        <v>294</v>
      </c>
      <c r="C341" s="31" t="s">
        <v>466</v>
      </c>
      <c r="D341" s="32">
        <f t="shared" si="2795"/>
        <v>19063</v>
      </c>
      <c r="E341" s="33">
        <v>18530</v>
      </c>
      <c r="F341" s="45">
        <v>1.25</v>
      </c>
      <c r="G341" s="35">
        <v>1</v>
      </c>
      <c r="H341" s="35">
        <v>1</v>
      </c>
      <c r="I341" s="32">
        <v>1.4</v>
      </c>
      <c r="J341" s="32">
        <v>1.68</v>
      </c>
      <c r="K341" s="32">
        <v>2.23</v>
      </c>
      <c r="L341" s="32">
        <v>2.57</v>
      </c>
      <c r="M341" s="36">
        <v>169</v>
      </c>
      <c r="N341" s="36">
        <f t="shared" si="2601"/>
        <v>5889100.9260416664</v>
      </c>
      <c r="O341" s="36">
        <v>0</v>
      </c>
      <c r="P341" s="36">
        <f t="shared" si="2601"/>
        <v>0</v>
      </c>
      <c r="Q341" s="36">
        <v>0</v>
      </c>
      <c r="R341" s="36">
        <f t="shared" si="2798"/>
        <v>0</v>
      </c>
      <c r="S341" s="36"/>
      <c r="T341" s="36">
        <f t="shared" si="2799"/>
        <v>0</v>
      </c>
      <c r="U341" s="36"/>
      <c r="V341" s="36">
        <f t="shared" si="2800"/>
        <v>0</v>
      </c>
      <c r="W341" s="36">
        <v>0</v>
      </c>
      <c r="X341" s="36">
        <f t="shared" si="2801"/>
        <v>0</v>
      </c>
      <c r="Y341" s="36">
        <v>0</v>
      </c>
      <c r="Z341" s="36">
        <f t="shared" si="2802"/>
        <v>0</v>
      </c>
      <c r="AA341" s="36">
        <v>0</v>
      </c>
      <c r="AB341" s="36">
        <f t="shared" si="2803"/>
        <v>0</v>
      </c>
      <c r="AC341" s="36">
        <v>0</v>
      </c>
      <c r="AD341" s="36">
        <f t="shared" si="2804"/>
        <v>0</v>
      </c>
      <c r="AE341" s="36">
        <v>0</v>
      </c>
      <c r="AF341" s="36">
        <f t="shared" si="2805"/>
        <v>0</v>
      </c>
      <c r="AG341" s="36"/>
      <c r="AH341" s="36">
        <f t="shared" si="2806"/>
        <v>0</v>
      </c>
      <c r="AI341" s="36"/>
      <c r="AJ341" s="36">
        <f t="shared" si="2807"/>
        <v>0</v>
      </c>
      <c r="AK341" s="39">
        <v>0</v>
      </c>
      <c r="AL341" s="36">
        <f t="shared" si="2808"/>
        <v>0</v>
      </c>
      <c r="AM341" s="40">
        <v>0</v>
      </c>
      <c r="AN341" s="36">
        <f t="shared" si="2809"/>
        <v>0</v>
      </c>
      <c r="AO341" s="36">
        <v>0</v>
      </c>
      <c r="AP341" s="36">
        <f t="shared" si="2810"/>
        <v>0</v>
      </c>
      <c r="AQ341" s="36">
        <v>8</v>
      </c>
      <c r="AR341" s="36">
        <f t="shared" si="2811"/>
        <v>322254.68799999997</v>
      </c>
      <c r="AS341" s="36">
        <v>0</v>
      </c>
      <c r="AT341" s="36">
        <f t="shared" si="2812"/>
        <v>0</v>
      </c>
      <c r="AU341" s="36"/>
      <c r="AV341" s="36">
        <f t="shared" si="2813"/>
        <v>0</v>
      </c>
      <c r="AW341" s="36"/>
      <c r="AX341" s="36">
        <f t="shared" si="2814"/>
        <v>0</v>
      </c>
      <c r="AY341" s="36">
        <v>2</v>
      </c>
      <c r="AZ341" s="36">
        <f t="shared" si="2815"/>
        <v>78364.956249999988</v>
      </c>
      <c r="BA341" s="36">
        <v>0</v>
      </c>
      <c r="BB341" s="36">
        <f t="shared" si="2816"/>
        <v>0</v>
      </c>
      <c r="BC341" s="36">
        <v>0</v>
      </c>
      <c r="BD341" s="36">
        <f t="shared" si="2817"/>
        <v>0</v>
      </c>
      <c r="BE341" s="36">
        <v>0</v>
      </c>
      <c r="BF341" s="36">
        <f t="shared" si="2818"/>
        <v>0</v>
      </c>
      <c r="BG341" s="36">
        <v>0</v>
      </c>
      <c r="BH341" s="36">
        <f t="shared" si="2819"/>
        <v>0</v>
      </c>
      <c r="BI341" s="36">
        <v>3</v>
      </c>
      <c r="BJ341" s="36">
        <f t="shared" si="2820"/>
        <v>105249.15843750001</v>
      </c>
      <c r="BK341" s="36">
        <v>3</v>
      </c>
      <c r="BL341" s="36">
        <f t="shared" si="2821"/>
        <v>100704.59</v>
      </c>
      <c r="BM341" s="46">
        <v>0</v>
      </c>
      <c r="BN341" s="36">
        <f t="shared" si="2822"/>
        <v>0</v>
      </c>
      <c r="BO341" s="36"/>
      <c r="BP341" s="36">
        <f t="shared" si="2823"/>
        <v>0</v>
      </c>
      <c r="BQ341" s="36"/>
      <c r="BR341" s="36">
        <f t="shared" si="2824"/>
        <v>0</v>
      </c>
      <c r="BS341" s="36">
        <v>1</v>
      </c>
      <c r="BT341" s="36">
        <f t="shared" si="2825"/>
        <v>24743.37395833333</v>
      </c>
      <c r="BU341" s="36">
        <v>0</v>
      </c>
      <c r="BV341" s="36">
        <f t="shared" si="2826"/>
        <v>0</v>
      </c>
      <c r="BW341" s="36"/>
      <c r="BX341" s="36">
        <f t="shared" si="2827"/>
        <v>0</v>
      </c>
      <c r="BY341" s="36">
        <v>0</v>
      </c>
      <c r="BZ341" s="36">
        <f t="shared" si="2828"/>
        <v>0</v>
      </c>
      <c r="CA341" s="36">
        <v>0</v>
      </c>
      <c r="CB341" s="36">
        <f t="shared" si="2829"/>
        <v>0</v>
      </c>
      <c r="CC341" s="36">
        <v>0</v>
      </c>
      <c r="CD341" s="36">
        <f t="shared" si="2830"/>
        <v>0</v>
      </c>
      <c r="CE341" s="36"/>
      <c r="CF341" s="36">
        <f t="shared" si="2831"/>
        <v>0</v>
      </c>
      <c r="CG341" s="36"/>
      <c r="CH341" s="36">
        <f t="shared" si="2832"/>
        <v>0</v>
      </c>
      <c r="CI341" s="36"/>
      <c r="CJ341" s="36">
        <f t="shared" si="2833"/>
        <v>0</v>
      </c>
      <c r="CK341" s="36"/>
      <c r="CL341" s="36">
        <f t="shared" si="2834"/>
        <v>0</v>
      </c>
      <c r="CM341" s="36">
        <v>24</v>
      </c>
      <c r="CN341" s="36">
        <f t="shared" si="2834"/>
        <v>1101699.8370000001</v>
      </c>
      <c r="CO341" s="41"/>
      <c r="CP341" s="36">
        <f t="shared" si="2835"/>
        <v>0</v>
      </c>
      <c r="CQ341" s="36"/>
      <c r="CR341" s="36">
        <f t="shared" si="2836"/>
        <v>0</v>
      </c>
      <c r="CS341" s="36"/>
      <c r="CT341" s="36">
        <f t="shared" si="2837"/>
        <v>0</v>
      </c>
      <c r="CU341" s="36">
        <v>1</v>
      </c>
      <c r="CV341" s="36">
        <f t="shared" si="2838"/>
        <v>44950.791374999986</v>
      </c>
      <c r="CW341" s="36"/>
      <c r="CX341" s="36">
        <f t="shared" si="2839"/>
        <v>0</v>
      </c>
      <c r="CY341" s="36">
        <v>10</v>
      </c>
      <c r="CZ341" s="36">
        <f t="shared" si="2840"/>
        <v>449507.91375000001</v>
      </c>
      <c r="DA341" s="36">
        <v>1</v>
      </c>
      <c r="DB341" s="36">
        <f t="shared" si="2841"/>
        <v>37082.244791666657</v>
      </c>
      <c r="DC341" s="36"/>
      <c r="DD341" s="36">
        <f t="shared" si="2842"/>
        <v>0</v>
      </c>
      <c r="DE341" s="36"/>
      <c r="DF341" s="36">
        <f t="shared" si="2843"/>
        <v>0</v>
      </c>
      <c r="DG341" s="36"/>
      <c r="DH341" s="36">
        <f t="shared" si="2844"/>
        <v>0</v>
      </c>
      <c r="DI341" s="36"/>
      <c r="DJ341" s="36">
        <f t="shared" si="2790"/>
        <v>0</v>
      </c>
      <c r="DK341" s="36"/>
      <c r="DL341" s="36">
        <f t="shared" si="2791"/>
        <v>0</v>
      </c>
      <c r="DM341" s="36"/>
      <c r="DN341" s="36">
        <f t="shared" si="2794"/>
        <v>0</v>
      </c>
      <c r="DO341" s="36">
        <f t="shared" si="2845"/>
        <v>222</v>
      </c>
      <c r="DP341" s="36">
        <f t="shared" si="2845"/>
        <v>8153658.4796041669</v>
      </c>
      <c r="DQ341" s="47">
        <f t="shared" si="2391"/>
        <v>222</v>
      </c>
      <c r="DR341" s="80">
        <f t="shared" si="2793"/>
        <v>1</v>
      </c>
    </row>
    <row r="342" spans="1:122" ht="27.75" customHeight="1" x14ac:dyDescent="0.25">
      <c r="A342" s="43"/>
      <c r="B342" s="44">
        <v>295</v>
      </c>
      <c r="C342" s="31" t="s">
        <v>467</v>
      </c>
      <c r="D342" s="32">
        <f t="shared" si="2795"/>
        <v>19063</v>
      </c>
      <c r="E342" s="33">
        <v>18530</v>
      </c>
      <c r="F342" s="45">
        <v>2.76</v>
      </c>
      <c r="G342" s="35">
        <v>1</v>
      </c>
      <c r="H342" s="35">
        <v>1</v>
      </c>
      <c r="I342" s="32">
        <v>1.4</v>
      </c>
      <c r="J342" s="32">
        <v>1.68</v>
      </c>
      <c r="K342" s="32">
        <v>2.23</v>
      </c>
      <c r="L342" s="32">
        <v>2.57</v>
      </c>
      <c r="M342" s="36">
        <v>2</v>
      </c>
      <c r="N342" s="36">
        <f t="shared" si="2601"/>
        <v>153883.25259999998</v>
      </c>
      <c r="O342" s="36">
        <v>0</v>
      </c>
      <c r="P342" s="36">
        <f t="shared" si="2601"/>
        <v>0</v>
      </c>
      <c r="Q342" s="36"/>
      <c r="R342" s="36">
        <f t="shared" si="2798"/>
        <v>0</v>
      </c>
      <c r="S342" s="36"/>
      <c r="T342" s="36">
        <f t="shared" si="2799"/>
        <v>0</v>
      </c>
      <c r="U342" s="36"/>
      <c r="V342" s="36">
        <f t="shared" si="2800"/>
        <v>0</v>
      </c>
      <c r="W342" s="36">
        <v>2</v>
      </c>
      <c r="X342" s="36">
        <f t="shared" si="2801"/>
        <v>153883.25259999998</v>
      </c>
      <c r="Y342" s="36"/>
      <c r="Z342" s="36">
        <f t="shared" si="2802"/>
        <v>0</v>
      </c>
      <c r="AA342" s="36"/>
      <c r="AB342" s="36">
        <f t="shared" si="2803"/>
        <v>0</v>
      </c>
      <c r="AC342" s="36">
        <v>0</v>
      </c>
      <c r="AD342" s="36">
        <f t="shared" si="2804"/>
        <v>0</v>
      </c>
      <c r="AE342" s="36">
        <v>0</v>
      </c>
      <c r="AF342" s="36">
        <f t="shared" si="2805"/>
        <v>0</v>
      </c>
      <c r="AG342" s="36"/>
      <c r="AH342" s="36">
        <f t="shared" si="2806"/>
        <v>0</v>
      </c>
      <c r="AI342" s="36"/>
      <c r="AJ342" s="36">
        <f t="shared" si="2807"/>
        <v>0</v>
      </c>
      <c r="AK342" s="39">
        <v>0</v>
      </c>
      <c r="AL342" s="36">
        <f t="shared" si="2808"/>
        <v>0</v>
      </c>
      <c r="AM342" s="40">
        <v>0</v>
      </c>
      <c r="AN342" s="36">
        <f t="shared" si="2809"/>
        <v>0</v>
      </c>
      <c r="AO342" s="36"/>
      <c r="AP342" s="36">
        <f t="shared" si="2810"/>
        <v>0</v>
      </c>
      <c r="AQ342" s="36">
        <v>1</v>
      </c>
      <c r="AR342" s="36">
        <f t="shared" si="2811"/>
        <v>88942.293887999986</v>
      </c>
      <c r="AS342" s="36">
        <v>2</v>
      </c>
      <c r="AT342" s="36">
        <f t="shared" si="2812"/>
        <v>183555.01163999998</v>
      </c>
      <c r="AU342" s="36"/>
      <c r="AV342" s="36">
        <f t="shared" si="2813"/>
        <v>0</v>
      </c>
      <c r="AW342" s="36"/>
      <c r="AX342" s="36">
        <f t="shared" si="2814"/>
        <v>0</v>
      </c>
      <c r="AY342" s="36"/>
      <c r="AZ342" s="36">
        <f t="shared" si="2815"/>
        <v>0</v>
      </c>
      <c r="BA342" s="36"/>
      <c r="BB342" s="36">
        <f t="shared" si="2816"/>
        <v>0</v>
      </c>
      <c r="BC342" s="36"/>
      <c r="BD342" s="36">
        <f t="shared" si="2817"/>
        <v>0</v>
      </c>
      <c r="BE342" s="36"/>
      <c r="BF342" s="36">
        <f t="shared" si="2818"/>
        <v>0</v>
      </c>
      <c r="BG342" s="36"/>
      <c r="BH342" s="36">
        <f t="shared" si="2819"/>
        <v>0</v>
      </c>
      <c r="BI342" s="36">
        <v>0</v>
      </c>
      <c r="BJ342" s="36">
        <f t="shared" si="2820"/>
        <v>0</v>
      </c>
      <c r="BK342" s="36"/>
      <c r="BL342" s="36">
        <f t="shared" si="2821"/>
        <v>0</v>
      </c>
      <c r="BM342" s="46"/>
      <c r="BN342" s="36">
        <f t="shared" si="2822"/>
        <v>0</v>
      </c>
      <c r="BO342" s="36"/>
      <c r="BP342" s="36">
        <f t="shared" si="2823"/>
        <v>0</v>
      </c>
      <c r="BQ342" s="36"/>
      <c r="BR342" s="36">
        <f t="shared" si="2824"/>
        <v>0</v>
      </c>
      <c r="BS342" s="36"/>
      <c r="BT342" s="36">
        <f t="shared" si="2825"/>
        <v>0</v>
      </c>
      <c r="BU342" s="36"/>
      <c r="BV342" s="36">
        <f t="shared" si="2826"/>
        <v>0</v>
      </c>
      <c r="BW342" s="36"/>
      <c r="BX342" s="36">
        <f t="shared" si="2827"/>
        <v>0</v>
      </c>
      <c r="BY342" s="36"/>
      <c r="BZ342" s="36">
        <f t="shared" si="2828"/>
        <v>0</v>
      </c>
      <c r="CA342" s="36"/>
      <c r="CB342" s="36">
        <f t="shared" si="2829"/>
        <v>0</v>
      </c>
      <c r="CC342" s="36"/>
      <c r="CD342" s="36">
        <f t="shared" si="2830"/>
        <v>0</v>
      </c>
      <c r="CE342" s="36"/>
      <c r="CF342" s="36">
        <f t="shared" si="2831"/>
        <v>0</v>
      </c>
      <c r="CG342" s="36"/>
      <c r="CH342" s="36">
        <f t="shared" si="2832"/>
        <v>0</v>
      </c>
      <c r="CI342" s="36"/>
      <c r="CJ342" s="36">
        <f t="shared" si="2833"/>
        <v>0</v>
      </c>
      <c r="CK342" s="36"/>
      <c r="CL342" s="36">
        <f t="shared" si="2834"/>
        <v>0</v>
      </c>
      <c r="CM342" s="36"/>
      <c r="CN342" s="36">
        <f t="shared" si="2834"/>
        <v>0</v>
      </c>
      <c r="CO342" s="41"/>
      <c r="CP342" s="36">
        <f t="shared" si="2835"/>
        <v>0</v>
      </c>
      <c r="CQ342" s="36"/>
      <c r="CR342" s="36">
        <f t="shared" si="2836"/>
        <v>0</v>
      </c>
      <c r="CS342" s="36"/>
      <c r="CT342" s="36">
        <f t="shared" si="2837"/>
        <v>0</v>
      </c>
      <c r="CU342" s="36"/>
      <c r="CV342" s="36">
        <f t="shared" si="2838"/>
        <v>0</v>
      </c>
      <c r="CW342" s="36"/>
      <c r="CX342" s="36">
        <f t="shared" si="2839"/>
        <v>0</v>
      </c>
      <c r="CY342" s="36"/>
      <c r="CZ342" s="36">
        <f t="shared" si="2840"/>
        <v>0</v>
      </c>
      <c r="DA342" s="36"/>
      <c r="DB342" s="36">
        <f t="shared" si="2841"/>
        <v>0</v>
      </c>
      <c r="DC342" s="36"/>
      <c r="DD342" s="36">
        <f t="shared" si="2842"/>
        <v>0</v>
      </c>
      <c r="DE342" s="36"/>
      <c r="DF342" s="36">
        <f t="shared" si="2843"/>
        <v>0</v>
      </c>
      <c r="DG342" s="36"/>
      <c r="DH342" s="36">
        <f t="shared" si="2844"/>
        <v>0</v>
      </c>
      <c r="DI342" s="36"/>
      <c r="DJ342" s="36">
        <f t="shared" si="2790"/>
        <v>0</v>
      </c>
      <c r="DK342" s="36"/>
      <c r="DL342" s="36">
        <f t="shared" si="2791"/>
        <v>0</v>
      </c>
      <c r="DM342" s="36"/>
      <c r="DN342" s="36">
        <f t="shared" si="2794"/>
        <v>0</v>
      </c>
      <c r="DO342" s="36">
        <f t="shared" si="2845"/>
        <v>7</v>
      </c>
      <c r="DP342" s="36">
        <f t="shared" si="2845"/>
        <v>580263.81072800001</v>
      </c>
      <c r="DQ342" s="47">
        <f t="shared" si="2391"/>
        <v>7</v>
      </c>
      <c r="DR342" s="80">
        <f t="shared" si="2793"/>
        <v>1</v>
      </c>
    </row>
    <row r="343" spans="1:122" ht="45" customHeight="1" x14ac:dyDescent="0.25">
      <c r="A343" s="43"/>
      <c r="B343" s="44">
        <v>296</v>
      </c>
      <c r="C343" s="31" t="s">
        <v>468</v>
      </c>
      <c r="D343" s="32">
        <f t="shared" si="2795"/>
        <v>19063</v>
      </c>
      <c r="E343" s="33">
        <v>18530</v>
      </c>
      <c r="F343" s="45">
        <v>0.76</v>
      </c>
      <c r="G343" s="35">
        <v>1</v>
      </c>
      <c r="H343" s="35">
        <v>1</v>
      </c>
      <c r="I343" s="32">
        <v>1.4</v>
      </c>
      <c r="J343" s="32">
        <v>1.68</v>
      </c>
      <c r="K343" s="32">
        <v>2.23</v>
      </c>
      <c r="L343" s="32">
        <v>2.57</v>
      </c>
      <c r="M343" s="36">
        <v>8</v>
      </c>
      <c r="N343" s="36">
        <f t="shared" si="2601"/>
        <v>169494.59706666667</v>
      </c>
      <c r="O343" s="36">
        <v>0</v>
      </c>
      <c r="P343" s="36">
        <f t="shared" si="2601"/>
        <v>0</v>
      </c>
      <c r="Q343" s="36">
        <v>0</v>
      </c>
      <c r="R343" s="36">
        <f t="shared" si="2798"/>
        <v>0</v>
      </c>
      <c r="S343" s="36"/>
      <c r="T343" s="36">
        <f t="shared" si="2799"/>
        <v>0</v>
      </c>
      <c r="U343" s="36"/>
      <c r="V343" s="36">
        <f t="shared" si="2800"/>
        <v>0</v>
      </c>
      <c r="W343" s="36">
        <v>0</v>
      </c>
      <c r="X343" s="36">
        <f t="shared" si="2801"/>
        <v>0</v>
      </c>
      <c r="Y343" s="36">
        <v>0</v>
      </c>
      <c r="Z343" s="36">
        <f t="shared" si="2802"/>
        <v>0</v>
      </c>
      <c r="AA343" s="36">
        <v>0</v>
      </c>
      <c r="AB343" s="36">
        <f t="shared" si="2803"/>
        <v>0</v>
      </c>
      <c r="AC343" s="36">
        <v>0</v>
      </c>
      <c r="AD343" s="36">
        <f t="shared" si="2804"/>
        <v>0</v>
      </c>
      <c r="AE343" s="36">
        <v>2</v>
      </c>
      <c r="AF343" s="36">
        <f t="shared" si="2805"/>
        <v>42373.649266666667</v>
      </c>
      <c r="AG343" s="36">
        <v>0</v>
      </c>
      <c r="AH343" s="36">
        <f t="shared" si="2806"/>
        <v>0</v>
      </c>
      <c r="AI343" s="36"/>
      <c r="AJ343" s="36">
        <f t="shared" si="2807"/>
        <v>0</v>
      </c>
      <c r="AK343" s="39">
        <v>0</v>
      </c>
      <c r="AL343" s="36">
        <f t="shared" si="2808"/>
        <v>0</v>
      </c>
      <c r="AM343" s="40">
        <v>0</v>
      </c>
      <c r="AN343" s="36">
        <f t="shared" si="2809"/>
        <v>0</v>
      </c>
      <c r="AO343" s="36">
        <v>0</v>
      </c>
      <c r="AP343" s="36">
        <f t="shared" si="2810"/>
        <v>0</v>
      </c>
      <c r="AQ343" s="36"/>
      <c r="AR343" s="36">
        <f t="shared" si="2811"/>
        <v>0</v>
      </c>
      <c r="AS343" s="36"/>
      <c r="AT343" s="36">
        <f t="shared" si="2812"/>
        <v>0</v>
      </c>
      <c r="AU343" s="36"/>
      <c r="AV343" s="36">
        <f t="shared" si="2813"/>
        <v>0</v>
      </c>
      <c r="AW343" s="36"/>
      <c r="AX343" s="36">
        <f t="shared" si="2814"/>
        <v>0</v>
      </c>
      <c r="AY343" s="36">
        <v>0</v>
      </c>
      <c r="AZ343" s="36">
        <f t="shared" si="2815"/>
        <v>0</v>
      </c>
      <c r="BA343" s="36">
        <v>0</v>
      </c>
      <c r="BB343" s="36">
        <f t="shared" si="2816"/>
        <v>0</v>
      </c>
      <c r="BC343" s="36">
        <v>0</v>
      </c>
      <c r="BD343" s="36">
        <f t="shared" si="2817"/>
        <v>0</v>
      </c>
      <c r="BE343" s="36">
        <v>0</v>
      </c>
      <c r="BF343" s="36">
        <f t="shared" si="2818"/>
        <v>0</v>
      </c>
      <c r="BG343" s="36">
        <v>0</v>
      </c>
      <c r="BH343" s="36">
        <f t="shared" si="2819"/>
        <v>0</v>
      </c>
      <c r="BI343" s="36">
        <v>0</v>
      </c>
      <c r="BJ343" s="36">
        <f t="shared" si="2820"/>
        <v>0</v>
      </c>
      <c r="BK343" s="36">
        <v>0</v>
      </c>
      <c r="BL343" s="36">
        <f t="shared" si="2821"/>
        <v>0</v>
      </c>
      <c r="BM343" s="46">
        <v>0</v>
      </c>
      <c r="BN343" s="36">
        <f t="shared" si="2822"/>
        <v>0</v>
      </c>
      <c r="BO343" s="36"/>
      <c r="BP343" s="36">
        <f t="shared" si="2823"/>
        <v>0</v>
      </c>
      <c r="BQ343" s="36"/>
      <c r="BR343" s="36">
        <f t="shared" si="2824"/>
        <v>0</v>
      </c>
      <c r="BS343" s="36">
        <v>0</v>
      </c>
      <c r="BT343" s="36">
        <f t="shared" si="2825"/>
        <v>0</v>
      </c>
      <c r="BU343" s="36">
        <v>0</v>
      </c>
      <c r="BV343" s="36">
        <f t="shared" si="2826"/>
        <v>0</v>
      </c>
      <c r="BW343" s="36"/>
      <c r="BX343" s="36">
        <f t="shared" si="2827"/>
        <v>0</v>
      </c>
      <c r="BY343" s="36">
        <v>0</v>
      </c>
      <c r="BZ343" s="36">
        <f t="shared" si="2828"/>
        <v>0</v>
      </c>
      <c r="CA343" s="36"/>
      <c r="CB343" s="36">
        <f t="shared" si="2829"/>
        <v>0</v>
      </c>
      <c r="CC343" s="36">
        <v>0</v>
      </c>
      <c r="CD343" s="36">
        <f t="shared" si="2830"/>
        <v>0</v>
      </c>
      <c r="CE343" s="36"/>
      <c r="CF343" s="36">
        <f t="shared" si="2831"/>
        <v>0</v>
      </c>
      <c r="CG343" s="36"/>
      <c r="CH343" s="36">
        <f t="shared" si="2832"/>
        <v>0</v>
      </c>
      <c r="CI343" s="36"/>
      <c r="CJ343" s="36">
        <f t="shared" si="2833"/>
        <v>0</v>
      </c>
      <c r="CK343" s="36"/>
      <c r="CL343" s="36">
        <f t="shared" si="2834"/>
        <v>0</v>
      </c>
      <c r="CM343" s="36"/>
      <c r="CN343" s="36">
        <f t="shared" si="2834"/>
        <v>0</v>
      </c>
      <c r="CO343" s="41"/>
      <c r="CP343" s="36">
        <f t="shared" si="2835"/>
        <v>0</v>
      </c>
      <c r="CQ343" s="36"/>
      <c r="CR343" s="36">
        <f t="shared" si="2836"/>
        <v>0</v>
      </c>
      <c r="CS343" s="36"/>
      <c r="CT343" s="36">
        <f t="shared" si="2837"/>
        <v>0</v>
      </c>
      <c r="CU343" s="36"/>
      <c r="CV343" s="36">
        <f t="shared" si="2838"/>
        <v>0</v>
      </c>
      <c r="CW343" s="36"/>
      <c r="CX343" s="36">
        <f t="shared" si="2839"/>
        <v>0</v>
      </c>
      <c r="CY343" s="36"/>
      <c r="CZ343" s="36">
        <f t="shared" si="2840"/>
        <v>0</v>
      </c>
      <c r="DA343" s="36"/>
      <c r="DB343" s="36">
        <f t="shared" si="2841"/>
        <v>0</v>
      </c>
      <c r="DC343" s="36"/>
      <c r="DD343" s="36">
        <f t="shared" si="2842"/>
        <v>0</v>
      </c>
      <c r="DE343" s="36"/>
      <c r="DF343" s="36">
        <f t="shared" si="2843"/>
        <v>0</v>
      </c>
      <c r="DG343" s="36"/>
      <c r="DH343" s="36">
        <f t="shared" si="2844"/>
        <v>0</v>
      </c>
      <c r="DI343" s="36"/>
      <c r="DJ343" s="36">
        <f t="shared" si="2790"/>
        <v>0</v>
      </c>
      <c r="DK343" s="36"/>
      <c r="DL343" s="36">
        <f t="shared" si="2791"/>
        <v>0</v>
      </c>
      <c r="DM343" s="36"/>
      <c r="DN343" s="36">
        <f t="shared" si="2794"/>
        <v>0</v>
      </c>
      <c r="DO343" s="36">
        <f t="shared" si="2845"/>
        <v>10</v>
      </c>
      <c r="DP343" s="36">
        <f t="shared" si="2845"/>
        <v>211868.24633333334</v>
      </c>
      <c r="DQ343" s="47">
        <f t="shared" si="2391"/>
        <v>10</v>
      </c>
      <c r="DR343" s="80">
        <f t="shared" si="2793"/>
        <v>1</v>
      </c>
    </row>
    <row r="344" spans="1:122" ht="15.75" customHeight="1" x14ac:dyDescent="0.25">
      <c r="A344" s="43"/>
      <c r="B344" s="44">
        <v>297</v>
      </c>
      <c r="C344" s="31" t="s">
        <v>469</v>
      </c>
      <c r="D344" s="32">
        <f t="shared" si="2795"/>
        <v>19063</v>
      </c>
      <c r="E344" s="33">
        <v>18530</v>
      </c>
      <c r="F344" s="45">
        <v>1.06</v>
      </c>
      <c r="G344" s="35">
        <v>1</v>
      </c>
      <c r="H344" s="35">
        <v>1</v>
      </c>
      <c r="I344" s="32">
        <v>1.4</v>
      </c>
      <c r="J344" s="32">
        <v>1.68</v>
      </c>
      <c r="K344" s="32">
        <v>2.23</v>
      </c>
      <c r="L344" s="32">
        <v>2.57</v>
      </c>
      <c r="M344" s="36">
        <v>9</v>
      </c>
      <c r="N344" s="36">
        <f t="shared" si="2601"/>
        <v>265950.40395000007</v>
      </c>
      <c r="O344" s="36">
        <v>0</v>
      </c>
      <c r="P344" s="36">
        <f t="shared" si="2601"/>
        <v>0</v>
      </c>
      <c r="Q344" s="36">
        <v>0</v>
      </c>
      <c r="R344" s="36">
        <f t="shared" si="2798"/>
        <v>0</v>
      </c>
      <c r="S344" s="36"/>
      <c r="T344" s="36">
        <f t="shared" si="2799"/>
        <v>0</v>
      </c>
      <c r="U344" s="36">
        <v>0</v>
      </c>
      <c r="V344" s="36">
        <f t="shared" si="2800"/>
        <v>0</v>
      </c>
      <c r="W344" s="36"/>
      <c r="X344" s="36">
        <f t="shared" si="2801"/>
        <v>0</v>
      </c>
      <c r="Y344" s="36">
        <v>0</v>
      </c>
      <c r="Z344" s="36">
        <f t="shared" si="2802"/>
        <v>0</v>
      </c>
      <c r="AA344" s="36">
        <v>0</v>
      </c>
      <c r="AB344" s="36">
        <f t="shared" si="2803"/>
        <v>0</v>
      </c>
      <c r="AC344" s="36">
        <v>0</v>
      </c>
      <c r="AD344" s="36">
        <f t="shared" si="2804"/>
        <v>0</v>
      </c>
      <c r="AE344" s="36">
        <v>66</v>
      </c>
      <c r="AF344" s="36">
        <f t="shared" si="2805"/>
        <v>1950302.9623000002</v>
      </c>
      <c r="AG344" s="36">
        <v>0</v>
      </c>
      <c r="AH344" s="36">
        <f t="shared" si="2806"/>
        <v>0</v>
      </c>
      <c r="AI344" s="36"/>
      <c r="AJ344" s="36">
        <f t="shared" si="2807"/>
        <v>0</v>
      </c>
      <c r="AK344" s="39">
        <v>0</v>
      </c>
      <c r="AL344" s="36">
        <f t="shared" si="2808"/>
        <v>0</v>
      </c>
      <c r="AM344" s="40"/>
      <c r="AN344" s="36">
        <f t="shared" si="2809"/>
        <v>0</v>
      </c>
      <c r="AO344" s="36">
        <v>0</v>
      </c>
      <c r="AP344" s="36">
        <f t="shared" si="2810"/>
        <v>0</v>
      </c>
      <c r="AQ344" s="36"/>
      <c r="AR344" s="36">
        <f t="shared" si="2811"/>
        <v>0</v>
      </c>
      <c r="AS344" s="36">
        <v>0</v>
      </c>
      <c r="AT344" s="36">
        <f t="shared" si="2812"/>
        <v>0</v>
      </c>
      <c r="AU344" s="36"/>
      <c r="AV344" s="36">
        <f t="shared" si="2813"/>
        <v>0</v>
      </c>
      <c r="AW344" s="36"/>
      <c r="AX344" s="36">
        <f t="shared" si="2814"/>
        <v>0</v>
      </c>
      <c r="AY344" s="36">
        <v>0</v>
      </c>
      <c r="AZ344" s="36">
        <f t="shared" si="2815"/>
        <v>0</v>
      </c>
      <c r="BA344" s="36">
        <v>0</v>
      </c>
      <c r="BB344" s="36">
        <f t="shared" si="2816"/>
        <v>0</v>
      </c>
      <c r="BC344" s="36">
        <v>0</v>
      </c>
      <c r="BD344" s="36">
        <f t="shared" si="2817"/>
        <v>0</v>
      </c>
      <c r="BE344" s="36">
        <v>0</v>
      </c>
      <c r="BF344" s="36">
        <f t="shared" si="2818"/>
        <v>0</v>
      </c>
      <c r="BG344" s="36">
        <v>0</v>
      </c>
      <c r="BH344" s="36">
        <f t="shared" si="2819"/>
        <v>0</v>
      </c>
      <c r="BI344" s="36">
        <v>0</v>
      </c>
      <c r="BJ344" s="36">
        <f t="shared" si="2820"/>
        <v>0</v>
      </c>
      <c r="BK344" s="36">
        <v>2</v>
      </c>
      <c r="BL344" s="36">
        <f t="shared" si="2821"/>
        <v>56931.661546666663</v>
      </c>
      <c r="BM344" s="46">
        <v>0</v>
      </c>
      <c r="BN344" s="36">
        <f t="shared" si="2822"/>
        <v>0</v>
      </c>
      <c r="BO344" s="36"/>
      <c r="BP344" s="36">
        <f t="shared" si="2823"/>
        <v>0</v>
      </c>
      <c r="BQ344" s="36">
        <v>48</v>
      </c>
      <c r="BR344" s="36">
        <f t="shared" si="2824"/>
        <v>1215531.044</v>
      </c>
      <c r="BS344" s="36">
        <v>0</v>
      </c>
      <c r="BT344" s="36">
        <f t="shared" si="2825"/>
        <v>0</v>
      </c>
      <c r="BU344" s="36">
        <v>0</v>
      </c>
      <c r="BV344" s="36">
        <f t="shared" si="2826"/>
        <v>0</v>
      </c>
      <c r="BW344" s="36"/>
      <c r="BX344" s="36">
        <f t="shared" si="2827"/>
        <v>0</v>
      </c>
      <c r="BY344" s="36">
        <v>0</v>
      </c>
      <c r="BZ344" s="36">
        <f t="shared" si="2828"/>
        <v>0</v>
      </c>
      <c r="CA344" s="36">
        <v>0</v>
      </c>
      <c r="CB344" s="36">
        <f t="shared" si="2829"/>
        <v>0</v>
      </c>
      <c r="CC344" s="36">
        <v>0</v>
      </c>
      <c r="CD344" s="36">
        <f t="shared" si="2830"/>
        <v>0</v>
      </c>
      <c r="CE344" s="36"/>
      <c r="CF344" s="36">
        <f t="shared" si="2831"/>
        <v>0</v>
      </c>
      <c r="CG344" s="36"/>
      <c r="CH344" s="36">
        <f t="shared" si="2832"/>
        <v>0</v>
      </c>
      <c r="CI344" s="36">
        <v>3</v>
      </c>
      <c r="CJ344" s="36">
        <f t="shared" si="2833"/>
        <v>83066.853624999989</v>
      </c>
      <c r="CK344" s="36">
        <v>8</v>
      </c>
      <c r="CL344" s="36">
        <f t="shared" si="2834"/>
        <v>270895.65809599997</v>
      </c>
      <c r="CM344" s="36">
        <v>7</v>
      </c>
      <c r="CN344" s="36">
        <f t="shared" si="2834"/>
        <v>272487.09301800001</v>
      </c>
      <c r="CO344" s="41"/>
      <c r="CP344" s="36">
        <f t="shared" si="2835"/>
        <v>0</v>
      </c>
      <c r="CQ344" s="36">
        <v>1</v>
      </c>
      <c r="CR344" s="36">
        <f t="shared" si="2836"/>
        <v>38047.547355999995</v>
      </c>
      <c r="CS344" s="36"/>
      <c r="CT344" s="36">
        <f t="shared" si="2837"/>
        <v>0</v>
      </c>
      <c r="CU344" s="36"/>
      <c r="CV344" s="36">
        <f t="shared" si="2838"/>
        <v>0</v>
      </c>
      <c r="CW344" s="36"/>
      <c r="CX344" s="36">
        <f t="shared" si="2839"/>
        <v>0</v>
      </c>
      <c r="CY344" s="36">
        <v>20</v>
      </c>
      <c r="CZ344" s="36">
        <f t="shared" si="2840"/>
        <v>762365.42171999998</v>
      </c>
      <c r="DA344" s="36">
        <v>3</v>
      </c>
      <c r="DB344" s="36">
        <f t="shared" si="2841"/>
        <v>94337.230749999988</v>
      </c>
      <c r="DC344" s="36"/>
      <c r="DD344" s="36">
        <f t="shared" si="2842"/>
        <v>0</v>
      </c>
      <c r="DE344" s="36"/>
      <c r="DF344" s="36">
        <f t="shared" si="2843"/>
        <v>0</v>
      </c>
      <c r="DG344" s="36">
        <v>8</v>
      </c>
      <c r="DH344" s="36">
        <f t="shared" si="2844"/>
        <v>327369.09407999995</v>
      </c>
      <c r="DI344" s="36"/>
      <c r="DJ344" s="36">
        <f t="shared" si="2790"/>
        <v>0</v>
      </c>
      <c r="DK344" s="36">
        <v>9</v>
      </c>
      <c r="DL344" s="36">
        <f t="shared" si="2791"/>
        <v>544845.17597999994</v>
      </c>
      <c r="DM344" s="36"/>
      <c r="DN344" s="36">
        <f t="shared" si="2794"/>
        <v>0</v>
      </c>
      <c r="DO344" s="36">
        <f t="shared" si="2845"/>
        <v>184</v>
      </c>
      <c r="DP344" s="36">
        <f t="shared" si="2845"/>
        <v>5882130.1464216672</v>
      </c>
      <c r="DQ344" s="47">
        <f t="shared" si="2391"/>
        <v>184</v>
      </c>
      <c r="DR344" s="80">
        <f t="shared" si="2793"/>
        <v>1</v>
      </c>
    </row>
    <row r="345" spans="1:122" ht="15.75" customHeight="1" x14ac:dyDescent="0.25">
      <c r="A345" s="43"/>
      <c r="B345" s="44">
        <v>298</v>
      </c>
      <c r="C345" s="31" t="s">
        <v>470</v>
      </c>
      <c r="D345" s="32">
        <f t="shared" si="2795"/>
        <v>19063</v>
      </c>
      <c r="E345" s="33">
        <v>18530</v>
      </c>
      <c r="F345" s="45">
        <v>1.1599999999999999</v>
      </c>
      <c r="G345" s="35">
        <v>1</v>
      </c>
      <c r="H345" s="35">
        <v>1</v>
      </c>
      <c r="I345" s="32">
        <v>1.4</v>
      </c>
      <c r="J345" s="32">
        <v>1.68</v>
      </c>
      <c r="K345" s="32">
        <v>2.23</v>
      </c>
      <c r="L345" s="32">
        <v>2.57</v>
      </c>
      <c r="M345" s="36">
        <v>0</v>
      </c>
      <c r="N345" s="36">
        <f t="shared" si="2601"/>
        <v>0</v>
      </c>
      <c r="O345" s="36">
        <v>0</v>
      </c>
      <c r="P345" s="36">
        <f t="shared" si="2601"/>
        <v>0</v>
      </c>
      <c r="Q345" s="36">
        <v>0</v>
      </c>
      <c r="R345" s="36">
        <f t="shared" si="2798"/>
        <v>0</v>
      </c>
      <c r="S345" s="36"/>
      <c r="T345" s="36">
        <f t="shared" si="2799"/>
        <v>0</v>
      </c>
      <c r="U345" s="36">
        <v>0</v>
      </c>
      <c r="V345" s="36">
        <f t="shared" si="2800"/>
        <v>0</v>
      </c>
      <c r="W345" s="36">
        <v>0</v>
      </c>
      <c r="X345" s="36">
        <f t="shared" si="2801"/>
        <v>0</v>
      </c>
      <c r="Y345" s="36">
        <v>0</v>
      </c>
      <c r="Z345" s="36">
        <f t="shared" si="2802"/>
        <v>0</v>
      </c>
      <c r="AA345" s="36">
        <v>0</v>
      </c>
      <c r="AB345" s="36">
        <f t="shared" si="2803"/>
        <v>0</v>
      </c>
      <c r="AC345" s="36">
        <v>0</v>
      </c>
      <c r="AD345" s="36">
        <f t="shared" si="2804"/>
        <v>0</v>
      </c>
      <c r="AE345" s="36">
        <v>60</v>
      </c>
      <c r="AF345" s="36">
        <f t="shared" si="2805"/>
        <v>1940267.0979999998</v>
      </c>
      <c r="AG345" s="36">
        <v>0</v>
      </c>
      <c r="AH345" s="36">
        <f t="shared" si="2806"/>
        <v>0</v>
      </c>
      <c r="AI345" s="36"/>
      <c r="AJ345" s="36">
        <f t="shared" si="2807"/>
        <v>0</v>
      </c>
      <c r="AK345" s="39">
        <v>0</v>
      </c>
      <c r="AL345" s="36">
        <f t="shared" si="2808"/>
        <v>0</v>
      </c>
      <c r="AM345" s="40"/>
      <c r="AN345" s="36">
        <f t="shared" si="2809"/>
        <v>0</v>
      </c>
      <c r="AO345" s="36"/>
      <c r="AP345" s="36">
        <f t="shared" si="2810"/>
        <v>0</v>
      </c>
      <c r="AQ345" s="36">
        <v>1</v>
      </c>
      <c r="AR345" s="36">
        <f t="shared" si="2811"/>
        <v>37381.543807999995</v>
      </c>
      <c r="AS345" s="36">
        <v>0</v>
      </c>
      <c r="AT345" s="36">
        <f t="shared" si="2812"/>
        <v>0</v>
      </c>
      <c r="AU345" s="36"/>
      <c r="AV345" s="36">
        <f t="shared" si="2813"/>
        <v>0</v>
      </c>
      <c r="AW345" s="36"/>
      <c r="AX345" s="36">
        <f t="shared" si="2814"/>
        <v>0</v>
      </c>
      <c r="AY345" s="36">
        <v>0</v>
      </c>
      <c r="AZ345" s="36">
        <f t="shared" si="2815"/>
        <v>0</v>
      </c>
      <c r="BA345" s="36">
        <v>0</v>
      </c>
      <c r="BB345" s="36">
        <f t="shared" si="2816"/>
        <v>0</v>
      </c>
      <c r="BC345" s="36">
        <v>0</v>
      </c>
      <c r="BD345" s="36">
        <f t="shared" si="2817"/>
        <v>0</v>
      </c>
      <c r="BE345" s="36">
        <v>0</v>
      </c>
      <c r="BF345" s="36">
        <f t="shared" si="2818"/>
        <v>0</v>
      </c>
      <c r="BG345" s="36">
        <v>0</v>
      </c>
      <c r="BH345" s="36">
        <f t="shared" si="2819"/>
        <v>0</v>
      </c>
      <c r="BI345" s="36">
        <v>6</v>
      </c>
      <c r="BJ345" s="36">
        <f t="shared" si="2820"/>
        <v>195342.43805999996</v>
      </c>
      <c r="BK345" s="36"/>
      <c r="BL345" s="36">
        <f t="shared" si="2821"/>
        <v>0</v>
      </c>
      <c r="BM345" s="46">
        <v>0</v>
      </c>
      <c r="BN345" s="36">
        <f t="shared" si="2822"/>
        <v>0</v>
      </c>
      <c r="BO345" s="36"/>
      <c r="BP345" s="36">
        <f t="shared" si="2823"/>
        <v>0</v>
      </c>
      <c r="BQ345" s="36">
        <v>2</v>
      </c>
      <c r="BR345" s="36">
        <f t="shared" si="2824"/>
        <v>55425.157666666651</v>
      </c>
      <c r="BS345" s="36">
        <v>0</v>
      </c>
      <c r="BT345" s="36">
        <f t="shared" si="2825"/>
        <v>0</v>
      </c>
      <c r="BU345" s="36">
        <v>0</v>
      </c>
      <c r="BV345" s="36">
        <f t="shared" si="2826"/>
        <v>0</v>
      </c>
      <c r="BW345" s="36"/>
      <c r="BX345" s="36">
        <f t="shared" si="2827"/>
        <v>0</v>
      </c>
      <c r="BY345" s="36"/>
      <c r="BZ345" s="36">
        <f t="shared" si="2828"/>
        <v>0</v>
      </c>
      <c r="CA345" s="36">
        <v>0</v>
      </c>
      <c r="CB345" s="36">
        <f t="shared" si="2829"/>
        <v>0</v>
      </c>
      <c r="CC345" s="36">
        <v>0</v>
      </c>
      <c r="CD345" s="36">
        <f t="shared" si="2830"/>
        <v>0</v>
      </c>
      <c r="CE345" s="36"/>
      <c r="CF345" s="36">
        <f t="shared" si="2831"/>
        <v>0</v>
      </c>
      <c r="CG345" s="36"/>
      <c r="CH345" s="36">
        <f t="shared" si="2832"/>
        <v>0</v>
      </c>
      <c r="CI345" s="36"/>
      <c r="CJ345" s="36">
        <f t="shared" si="2833"/>
        <v>0</v>
      </c>
      <c r="CK345" s="36">
        <v>1</v>
      </c>
      <c r="CL345" s="36">
        <f t="shared" si="2834"/>
        <v>37056.481531999991</v>
      </c>
      <c r="CM345" s="36">
        <v>1</v>
      </c>
      <c r="CN345" s="36">
        <f t="shared" si="2834"/>
        <v>42599.06036399999</v>
      </c>
      <c r="CO345" s="41"/>
      <c r="CP345" s="36">
        <f t="shared" si="2835"/>
        <v>0</v>
      </c>
      <c r="CQ345" s="36"/>
      <c r="CR345" s="36">
        <f t="shared" si="2836"/>
        <v>0</v>
      </c>
      <c r="CS345" s="36"/>
      <c r="CT345" s="36">
        <f t="shared" si="2837"/>
        <v>0</v>
      </c>
      <c r="CU345" s="36">
        <v>3</v>
      </c>
      <c r="CV345" s="36">
        <f t="shared" si="2838"/>
        <v>125143.00318799997</v>
      </c>
      <c r="CW345" s="36"/>
      <c r="CX345" s="36">
        <f t="shared" si="2839"/>
        <v>0</v>
      </c>
      <c r="CY345" s="36"/>
      <c r="CZ345" s="36">
        <f t="shared" si="2840"/>
        <v>0</v>
      </c>
      <c r="DA345" s="36"/>
      <c r="DB345" s="36">
        <f t="shared" si="2841"/>
        <v>0</v>
      </c>
      <c r="DC345" s="36"/>
      <c r="DD345" s="36">
        <f t="shared" si="2842"/>
        <v>0</v>
      </c>
      <c r="DE345" s="36"/>
      <c r="DF345" s="36">
        <f t="shared" si="2843"/>
        <v>0</v>
      </c>
      <c r="DG345" s="36">
        <v>1</v>
      </c>
      <c r="DH345" s="36">
        <f t="shared" si="2844"/>
        <v>44781.62135999999</v>
      </c>
      <c r="DI345" s="36">
        <v>3</v>
      </c>
      <c r="DJ345" s="36">
        <f t="shared" si="2790"/>
        <v>183874.43257499998</v>
      </c>
      <c r="DK345" s="36"/>
      <c r="DL345" s="36">
        <f t="shared" si="2791"/>
        <v>0</v>
      </c>
      <c r="DM345" s="36"/>
      <c r="DN345" s="36">
        <f t="shared" si="2794"/>
        <v>0</v>
      </c>
      <c r="DO345" s="36">
        <f t="shared" si="2845"/>
        <v>78</v>
      </c>
      <c r="DP345" s="36">
        <f t="shared" si="2845"/>
        <v>2661870.8365536663</v>
      </c>
      <c r="DQ345" s="47">
        <f t="shared" si="2391"/>
        <v>78</v>
      </c>
      <c r="DR345" s="80">
        <f t="shared" si="2793"/>
        <v>1</v>
      </c>
    </row>
    <row r="346" spans="1:122" ht="15.75" customHeight="1" x14ac:dyDescent="0.25">
      <c r="A346" s="43"/>
      <c r="B346" s="44">
        <v>299</v>
      </c>
      <c r="C346" s="31" t="s">
        <v>471</v>
      </c>
      <c r="D346" s="32">
        <f t="shared" si="2795"/>
        <v>19063</v>
      </c>
      <c r="E346" s="33">
        <v>18530</v>
      </c>
      <c r="F346" s="50">
        <v>3.32</v>
      </c>
      <c r="G346" s="35">
        <v>1</v>
      </c>
      <c r="H346" s="35">
        <v>1</v>
      </c>
      <c r="I346" s="32">
        <v>1.4</v>
      </c>
      <c r="J346" s="32">
        <v>1.68</v>
      </c>
      <c r="K346" s="32">
        <v>2.23</v>
      </c>
      <c r="L346" s="32">
        <v>2.57</v>
      </c>
      <c r="M346" s="36">
        <v>3</v>
      </c>
      <c r="N346" s="36">
        <f t="shared" si="2601"/>
        <v>277658.91229999997</v>
      </c>
      <c r="O346" s="36">
        <v>0</v>
      </c>
      <c r="P346" s="36">
        <f t="shared" si="2601"/>
        <v>0</v>
      </c>
      <c r="Q346" s="36"/>
      <c r="R346" s="36">
        <f t="shared" si="2798"/>
        <v>0</v>
      </c>
      <c r="S346" s="36"/>
      <c r="T346" s="36">
        <f t="shared" si="2799"/>
        <v>0</v>
      </c>
      <c r="U346" s="36"/>
      <c r="V346" s="36">
        <f t="shared" si="2800"/>
        <v>0</v>
      </c>
      <c r="W346" s="36">
        <v>0</v>
      </c>
      <c r="X346" s="36">
        <f t="shared" si="2801"/>
        <v>0</v>
      </c>
      <c r="Y346" s="36"/>
      <c r="Z346" s="36">
        <f t="shared" si="2802"/>
        <v>0</v>
      </c>
      <c r="AA346" s="36"/>
      <c r="AB346" s="36">
        <f t="shared" si="2803"/>
        <v>0</v>
      </c>
      <c r="AC346" s="36">
        <v>0</v>
      </c>
      <c r="AD346" s="36">
        <f t="shared" si="2804"/>
        <v>0</v>
      </c>
      <c r="AE346" s="36">
        <v>37</v>
      </c>
      <c r="AF346" s="36">
        <f t="shared" si="2805"/>
        <v>3424459.9183666669</v>
      </c>
      <c r="AG346" s="36"/>
      <c r="AH346" s="36">
        <f t="shared" si="2806"/>
        <v>0</v>
      </c>
      <c r="AI346" s="36">
        <v>3</v>
      </c>
      <c r="AJ346" s="36">
        <f t="shared" si="2807"/>
        <v>236438.70529999997</v>
      </c>
      <c r="AK346" s="39">
        <v>0</v>
      </c>
      <c r="AL346" s="36">
        <f t="shared" si="2808"/>
        <v>0</v>
      </c>
      <c r="AM346" s="40">
        <v>0</v>
      </c>
      <c r="AN346" s="36">
        <f t="shared" si="2809"/>
        <v>0</v>
      </c>
      <c r="AO346" s="36"/>
      <c r="AP346" s="36">
        <f t="shared" si="2810"/>
        <v>0</v>
      </c>
      <c r="AQ346" s="36"/>
      <c r="AR346" s="36">
        <f t="shared" si="2811"/>
        <v>0</v>
      </c>
      <c r="AS346" s="36"/>
      <c r="AT346" s="36">
        <f t="shared" si="2812"/>
        <v>0</v>
      </c>
      <c r="AU346" s="36"/>
      <c r="AV346" s="36">
        <f t="shared" si="2813"/>
        <v>0</v>
      </c>
      <c r="AW346" s="36"/>
      <c r="AX346" s="36">
        <f t="shared" si="2814"/>
        <v>0</v>
      </c>
      <c r="AY346" s="36"/>
      <c r="AZ346" s="36">
        <f t="shared" si="2815"/>
        <v>0</v>
      </c>
      <c r="BA346" s="36"/>
      <c r="BB346" s="36">
        <f t="shared" si="2816"/>
        <v>0</v>
      </c>
      <c r="BC346" s="36"/>
      <c r="BD346" s="36">
        <f t="shared" si="2817"/>
        <v>0</v>
      </c>
      <c r="BE346" s="36"/>
      <c r="BF346" s="36">
        <f t="shared" si="2818"/>
        <v>0</v>
      </c>
      <c r="BG346" s="36"/>
      <c r="BH346" s="36">
        <f t="shared" si="2819"/>
        <v>0</v>
      </c>
      <c r="BI346" s="36">
        <v>0</v>
      </c>
      <c r="BJ346" s="36">
        <f t="shared" si="2820"/>
        <v>0</v>
      </c>
      <c r="BK346" s="36"/>
      <c r="BL346" s="36">
        <f t="shared" si="2821"/>
        <v>0</v>
      </c>
      <c r="BM346" s="46"/>
      <c r="BN346" s="36">
        <f t="shared" si="2822"/>
        <v>0</v>
      </c>
      <c r="BO346" s="36">
        <v>3</v>
      </c>
      <c r="BP346" s="36">
        <f t="shared" si="2823"/>
        <v>354565.59179999994</v>
      </c>
      <c r="BQ346" s="36"/>
      <c r="BR346" s="36">
        <f t="shared" si="2824"/>
        <v>0</v>
      </c>
      <c r="BS346" s="36"/>
      <c r="BT346" s="36">
        <f t="shared" si="2825"/>
        <v>0</v>
      </c>
      <c r="BU346" s="36"/>
      <c r="BV346" s="36">
        <f t="shared" si="2826"/>
        <v>0</v>
      </c>
      <c r="BW346" s="36"/>
      <c r="BX346" s="36">
        <f t="shared" si="2827"/>
        <v>0</v>
      </c>
      <c r="BY346" s="36"/>
      <c r="BZ346" s="36">
        <f t="shared" si="2828"/>
        <v>0</v>
      </c>
      <c r="CA346" s="36"/>
      <c r="CB346" s="36">
        <f t="shared" si="2829"/>
        <v>0</v>
      </c>
      <c r="CC346" s="36"/>
      <c r="CD346" s="36">
        <f t="shared" si="2830"/>
        <v>0</v>
      </c>
      <c r="CE346" s="36"/>
      <c r="CF346" s="36">
        <f t="shared" si="2831"/>
        <v>0</v>
      </c>
      <c r="CG346" s="36"/>
      <c r="CH346" s="36">
        <f t="shared" si="2832"/>
        <v>0</v>
      </c>
      <c r="CI346" s="36"/>
      <c r="CJ346" s="36">
        <f t="shared" si="2833"/>
        <v>0</v>
      </c>
      <c r="CK346" s="36"/>
      <c r="CL346" s="36">
        <f t="shared" si="2834"/>
        <v>0</v>
      </c>
      <c r="CM346" s="36"/>
      <c r="CN346" s="36">
        <f t="shared" si="2834"/>
        <v>0</v>
      </c>
      <c r="CO346" s="41"/>
      <c r="CP346" s="36">
        <f t="shared" si="2835"/>
        <v>0</v>
      </c>
      <c r="CQ346" s="36"/>
      <c r="CR346" s="36">
        <f t="shared" si="2836"/>
        <v>0</v>
      </c>
      <c r="CS346" s="36"/>
      <c r="CT346" s="36">
        <f t="shared" si="2837"/>
        <v>0</v>
      </c>
      <c r="CU346" s="36"/>
      <c r="CV346" s="36">
        <f t="shared" si="2838"/>
        <v>0</v>
      </c>
      <c r="CW346" s="36"/>
      <c r="CX346" s="36">
        <f t="shared" si="2839"/>
        <v>0</v>
      </c>
      <c r="CY346" s="36"/>
      <c r="CZ346" s="36">
        <f t="shared" si="2840"/>
        <v>0</v>
      </c>
      <c r="DA346" s="36"/>
      <c r="DB346" s="36">
        <f t="shared" si="2841"/>
        <v>0</v>
      </c>
      <c r="DC346" s="36"/>
      <c r="DD346" s="36">
        <f t="shared" si="2842"/>
        <v>0</v>
      </c>
      <c r="DE346" s="36"/>
      <c r="DF346" s="36">
        <f t="shared" si="2843"/>
        <v>0</v>
      </c>
      <c r="DG346" s="36"/>
      <c r="DH346" s="36">
        <f t="shared" si="2844"/>
        <v>0</v>
      </c>
      <c r="DI346" s="36"/>
      <c r="DJ346" s="36">
        <f t="shared" si="2790"/>
        <v>0</v>
      </c>
      <c r="DK346" s="36"/>
      <c r="DL346" s="36">
        <f t="shared" si="2791"/>
        <v>0</v>
      </c>
      <c r="DM346" s="36"/>
      <c r="DN346" s="36">
        <f t="shared" si="2794"/>
        <v>0</v>
      </c>
      <c r="DO346" s="36">
        <f t="shared" si="2845"/>
        <v>46</v>
      </c>
      <c r="DP346" s="36">
        <f t="shared" si="2845"/>
        <v>4293123.1277666669</v>
      </c>
      <c r="DQ346" s="47">
        <f t="shared" si="2391"/>
        <v>46</v>
      </c>
      <c r="DR346" s="80">
        <f t="shared" si="2793"/>
        <v>1</v>
      </c>
    </row>
    <row r="347" spans="1:122" ht="15.75" customHeight="1" x14ac:dyDescent="0.25">
      <c r="A347" s="43">
        <v>36</v>
      </c>
      <c r="B347" s="71"/>
      <c r="C347" s="67" t="s">
        <v>472</v>
      </c>
      <c r="D347" s="32">
        <f t="shared" si="2795"/>
        <v>19063</v>
      </c>
      <c r="E347" s="33">
        <v>18530</v>
      </c>
      <c r="F347" s="72">
        <v>0.57999999999999996</v>
      </c>
      <c r="G347" s="35">
        <v>1</v>
      </c>
      <c r="H347" s="35">
        <v>1</v>
      </c>
      <c r="I347" s="32">
        <v>1.4</v>
      </c>
      <c r="J347" s="32">
        <v>1.68</v>
      </c>
      <c r="K347" s="32">
        <v>2.23</v>
      </c>
      <c r="L347" s="32">
        <v>2.57</v>
      </c>
      <c r="M347" s="51">
        <f t="shared" ref="M347:BX347" si="2846">SUM(M348:M354)</f>
        <v>32</v>
      </c>
      <c r="N347" s="51">
        <f t="shared" si="2846"/>
        <v>3532066.6855833335</v>
      </c>
      <c r="O347" s="51">
        <f t="shared" si="2846"/>
        <v>4</v>
      </c>
      <c r="P347" s="51">
        <f t="shared" si="2846"/>
        <v>390283.61166666663</v>
      </c>
      <c r="Q347" s="51">
        <f t="shared" si="2846"/>
        <v>0</v>
      </c>
      <c r="R347" s="51">
        <f t="shared" si="2846"/>
        <v>0</v>
      </c>
      <c r="S347" s="51">
        <f t="shared" si="2846"/>
        <v>0</v>
      </c>
      <c r="T347" s="51">
        <f t="shared" si="2846"/>
        <v>0</v>
      </c>
      <c r="U347" s="51">
        <f t="shared" si="2846"/>
        <v>0</v>
      </c>
      <c r="V347" s="51">
        <f t="shared" si="2846"/>
        <v>0</v>
      </c>
      <c r="W347" s="51">
        <f t="shared" si="2846"/>
        <v>9</v>
      </c>
      <c r="X347" s="51">
        <f t="shared" si="2846"/>
        <v>878138.12624999997</v>
      </c>
      <c r="Y347" s="51">
        <f t="shared" si="2846"/>
        <v>0</v>
      </c>
      <c r="Z347" s="51">
        <f t="shared" si="2846"/>
        <v>0</v>
      </c>
      <c r="AA347" s="51">
        <f t="shared" si="2846"/>
        <v>0</v>
      </c>
      <c r="AB347" s="51">
        <f t="shared" si="2846"/>
        <v>0</v>
      </c>
      <c r="AC347" s="51">
        <f t="shared" si="2846"/>
        <v>0</v>
      </c>
      <c r="AD347" s="51">
        <f t="shared" si="2846"/>
        <v>0</v>
      </c>
      <c r="AE347" s="51">
        <f t="shared" si="2846"/>
        <v>60</v>
      </c>
      <c r="AF347" s="51">
        <f t="shared" si="2846"/>
        <v>5345770.3838</v>
      </c>
      <c r="AG347" s="51">
        <f t="shared" si="2846"/>
        <v>0</v>
      </c>
      <c r="AH347" s="51">
        <f t="shared" si="2846"/>
        <v>0</v>
      </c>
      <c r="AI347" s="51">
        <f t="shared" si="2846"/>
        <v>0</v>
      </c>
      <c r="AJ347" s="51">
        <f t="shared" si="2846"/>
        <v>0</v>
      </c>
      <c r="AK347" s="51">
        <f t="shared" si="2846"/>
        <v>0</v>
      </c>
      <c r="AL347" s="51">
        <f t="shared" si="2846"/>
        <v>0</v>
      </c>
      <c r="AM347" s="51">
        <f t="shared" si="2846"/>
        <v>13</v>
      </c>
      <c r="AN347" s="51">
        <f t="shared" si="2846"/>
        <v>192708.30342399998</v>
      </c>
      <c r="AO347" s="51">
        <f t="shared" si="2846"/>
        <v>12</v>
      </c>
      <c r="AP347" s="51">
        <f t="shared" si="2846"/>
        <v>1196436.8219999999</v>
      </c>
      <c r="AQ347" s="51">
        <f t="shared" si="2846"/>
        <v>47</v>
      </c>
      <c r="AR347" s="51">
        <f t="shared" si="2846"/>
        <v>5301089.6175999995</v>
      </c>
      <c r="AS347" s="51">
        <f t="shared" si="2846"/>
        <v>0</v>
      </c>
      <c r="AT347" s="51">
        <f t="shared" si="2846"/>
        <v>0</v>
      </c>
      <c r="AU347" s="51">
        <f t="shared" si="2846"/>
        <v>0</v>
      </c>
      <c r="AV347" s="51">
        <f t="shared" si="2846"/>
        <v>0</v>
      </c>
      <c r="AW347" s="51">
        <f t="shared" si="2846"/>
        <v>0</v>
      </c>
      <c r="AX347" s="51">
        <f t="shared" si="2846"/>
        <v>0</v>
      </c>
      <c r="AY347" s="51">
        <f t="shared" si="2846"/>
        <v>3</v>
      </c>
      <c r="AZ347" s="51">
        <f t="shared" si="2846"/>
        <v>329132.81624999992</v>
      </c>
      <c r="BA347" s="51">
        <f t="shared" si="2846"/>
        <v>0</v>
      </c>
      <c r="BB347" s="51">
        <f t="shared" si="2846"/>
        <v>0</v>
      </c>
      <c r="BC347" s="51">
        <f t="shared" si="2846"/>
        <v>0</v>
      </c>
      <c r="BD347" s="51">
        <f t="shared" si="2846"/>
        <v>0</v>
      </c>
      <c r="BE347" s="51">
        <f t="shared" si="2846"/>
        <v>0</v>
      </c>
      <c r="BF347" s="51">
        <f t="shared" si="2846"/>
        <v>0</v>
      </c>
      <c r="BG347" s="51">
        <f t="shared" si="2846"/>
        <v>0</v>
      </c>
      <c r="BH347" s="51">
        <f t="shared" si="2846"/>
        <v>0</v>
      </c>
      <c r="BI347" s="51">
        <f t="shared" si="2846"/>
        <v>10</v>
      </c>
      <c r="BJ347" s="51">
        <f t="shared" si="2846"/>
        <v>982325.47875000013</v>
      </c>
      <c r="BK347" s="51">
        <f t="shared" si="2846"/>
        <v>0</v>
      </c>
      <c r="BL347" s="51">
        <f t="shared" si="2846"/>
        <v>0</v>
      </c>
      <c r="BM347" s="51">
        <f t="shared" si="2846"/>
        <v>150</v>
      </c>
      <c r="BN347" s="51">
        <f t="shared" si="2846"/>
        <v>24940533.362500001</v>
      </c>
      <c r="BO347" s="51">
        <f t="shared" si="2846"/>
        <v>5</v>
      </c>
      <c r="BP347" s="51">
        <f t="shared" si="2846"/>
        <v>622981.71249999991</v>
      </c>
      <c r="BQ347" s="51">
        <f t="shared" si="2846"/>
        <v>25</v>
      </c>
      <c r="BR347" s="51">
        <f t="shared" si="2846"/>
        <v>2090388.4895833335</v>
      </c>
      <c r="BS347" s="51">
        <f t="shared" si="2846"/>
        <v>0</v>
      </c>
      <c r="BT347" s="51">
        <f t="shared" si="2846"/>
        <v>0</v>
      </c>
      <c r="BU347" s="51">
        <f t="shared" si="2846"/>
        <v>0</v>
      </c>
      <c r="BV347" s="51">
        <f t="shared" si="2846"/>
        <v>0</v>
      </c>
      <c r="BW347" s="51">
        <f t="shared" si="2846"/>
        <v>0</v>
      </c>
      <c r="BX347" s="51">
        <f t="shared" si="2846"/>
        <v>0</v>
      </c>
      <c r="BY347" s="51">
        <f t="shared" ref="BY347:DQ347" si="2847">SUM(BY348:BY354)</f>
        <v>0</v>
      </c>
      <c r="BZ347" s="51">
        <f t="shared" si="2847"/>
        <v>0</v>
      </c>
      <c r="CA347" s="51">
        <f t="shared" si="2847"/>
        <v>3</v>
      </c>
      <c r="CB347" s="51">
        <f t="shared" si="2847"/>
        <v>301015.9425</v>
      </c>
      <c r="CC347" s="51">
        <f t="shared" si="2847"/>
        <v>0</v>
      </c>
      <c r="CD347" s="51">
        <f t="shared" si="2847"/>
        <v>0</v>
      </c>
      <c r="CE347" s="51">
        <f t="shared" si="2847"/>
        <v>0</v>
      </c>
      <c r="CF347" s="51">
        <f t="shared" si="2847"/>
        <v>0</v>
      </c>
      <c r="CG347" s="51">
        <f t="shared" si="2847"/>
        <v>0</v>
      </c>
      <c r="CH347" s="51">
        <f t="shared" si="2847"/>
        <v>0</v>
      </c>
      <c r="CI347" s="51">
        <f t="shared" si="2847"/>
        <v>0</v>
      </c>
      <c r="CJ347" s="51">
        <f t="shared" si="2847"/>
        <v>0</v>
      </c>
      <c r="CK347" s="51">
        <f t="shared" si="2847"/>
        <v>28</v>
      </c>
      <c r="CL347" s="51">
        <f t="shared" si="2847"/>
        <v>897022.41501600004</v>
      </c>
      <c r="CM347" s="51">
        <f t="shared" si="2847"/>
        <v>20</v>
      </c>
      <c r="CN347" s="51">
        <f t="shared" si="2847"/>
        <v>1179553.2921479999</v>
      </c>
      <c r="CO347" s="59">
        <f t="shared" si="2847"/>
        <v>0</v>
      </c>
      <c r="CP347" s="51">
        <f t="shared" si="2847"/>
        <v>0</v>
      </c>
      <c r="CQ347" s="51">
        <f t="shared" si="2847"/>
        <v>0</v>
      </c>
      <c r="CR347" s="51">
        <f t="shared" si="2847"/>
        <v>0</v>
      </c>
      <c r="CS347" s="51">
        <f t="shared" si="2847"/>
        <v>0</v>
      </c>
      <c r="CT347" s="51">
        <f t="shared" si="2847"/>
        <v>0</v>
      </c>
      <c r="CU347" s="51">
        <f t="shared" si="2847"/>
        <v>2</v>
      </c>
      <c r="CV347" s="51">
        <f t="shared" si="2847"/>
        <v>142404.10707599999</v>
      </c>
      <c r="CW347" s="51">
        <f t="shared" si="2847"/>
        <v>20</v>
      </c>
      <c r="CX347" s="51">
        <f t="shared" si="2847"/>
        <v>330223.99592000002</v>
      </c>
      <c r="CY347" s="51">
        <f t="shared" si="2847"/>
        <v>0</v>
      </c>
      <c r="CZ347" s="51">
        <f t="shared" si="2847"/>
        <v>0</v>
      </c>
      <c r="DA347" s="51">
        <f t="shared" si="2847"/>
        <v>2</v>
      </c>
      <c r="DB347" s="51">
        <f t="shared" si="2847"/>
        <v>207660.5708333333</v>
      </c>
      <c r="DC347" s="51">
        <f t="shared" si="2847"/>
        <v>0</v>
      </c>
      <c r="DD347" s="51">
        <f t="shared" si="2847"/>
        <v>0</v>
      </c>
      <c r="DE347" s="51">
        <f t="shared" si="2847"/>
        <v>0</v>
      </c>
      <c r="DF347" s="51">
        <f t="shared" si="2847"/>
        <v>0</v>
      </c>
      <c r="DG347" s="51">
        <f t="shared" si="2847"/>
        <v>6</v>
      </c>
      <c r="DH347" s="51">
        <f t="shared" si="2847"/>
        <v>106549.37496</v>
      </c>
      <c r="DI347" s="51">
        <f t="shared" si="2847"/>
        <v>3</v>
      </c>
      <c r="DJ347" s="51">
        <f t="shared" si="2847"/>
        <v>72915.723262500003</v>
      </c>
      <c r="DK347" s="51">
        <f t="shared" si="2847"/>
        <v>20</v>
      </c>
      <c r="DL347" s="51">
        <f t="shared" si="2847"/>
        <v>5156635.395833333</v>
      </c>
      <c r="DM347" s="51">
        <f t="shared" si="2847"/>
        <v>0</v>
      </c>
      <c r="DN347" s="51">
        <f t="shared" si="2847"/>
        <v>0</v>
      </c>
      <c r="DO347" s="51">
        <f t="shared" si="2847"/>
        <v>474</v>
      </c>
      <c r="DP347" s="51">
        <f t="shared" si="2847"/>
        <v>54195836.227456495</v>
      </c>
      <c r="DQ347" s="51">
        <f t="shared" si="2847"/>
        <v>474</v>
      </c>
      <c r="DR347" s="70">
        <f t="shared" si="2793"/>
        <v>1</v>
      </c>
    </row>
    <row r="348" spans="1:122" ht="30" customHeight="1" x14ac:dyDescent="0.25">
      <c r="A348" s="43">
        <v>1</v>
      </c>
      <c r="B348" s="44">
        <v>300</v>
      </c>
      <c r="C348" s="31" t="s">
        <v>473</v>
      </c>
      <c r="D348" s="32">
        <f>D110</f>
        <v>19063</v>
      </c>
      <c r="E348" s="33">
        <v>18530</v>
      </c>
      <c r="F348" s="45">
        <v>4.32</v>
      </c>
      <c r="G348" s="35">
        <v>1</v>
      </c>
      <c r="H348" s="35">
        <v>1</v>
      </c>
      <c r="I348" s="32">
        <v>1.4</v>
      </c>
      <c r="J348" s="32">
        <v>1.68</v>
      </c>
      <c r="K348" s="32">
        <v>2.23</v>
      </c>
      <c r="L348" s="32">
        <v>2.57</v>
      </c>
      <c r="M348" s="36">
        <v>0</v>
      </c>
      <c r="N348" s="36">
        <f>(M348/12*5*$D348*$F348*$G348*$I348)+(M348/12*7*$E348*$F348*$H348*$I348)</f>
        <v>0</v>
      </c>
      <c r="O348" s="36">
        <v>0</v>
      </c>
      <c r="P348" s="36">
        <f>(O348/12*5*$D348*$F348*$G348*$I348)+(O348/12*7*$E348*$F348*$H348*$I348)</f>
        <v>0</v>
      </c>
      <c r="Q348" s="36"/>
      <c r="R348" s="36">
        <f>(Q348/12*5*$D348*$F348*$G348*$I348)+(Q348/12*7*$E348*$F348*$H348*$I348)</f>
        <v>0</v>
      </c>
      <c r="S348" s="36"/>
      <c r="T348" s="36">
        <f>(S348/12*5*$D348*$F348*$G348*$I348)+(S348/12*7*$E348*$F348*$H348*$I348)</f>
        <v>0</v>
      </c>
      <c r="U348" s="36"/>
      <c r="V348" s="36">
        <f>(U348/12*5*$D348*$F348*$G348*$I348)+(U348/12*7*$E348*$F348*$H348*$I348)</f>
        <v>0</v>
      </c>
      <c r="W348" s="36">
        <v>0</v>
      </c>
      <c r="X348" s="36">
        <f>(W348/12*5*$D348*$F348*$G348*$I348)+(W348/12*7*$E348*$F348*$H348*$I348)</f>
        <v>0</v>
      </c>
      <c r="Y348" s="36"/>
      <c r="Z348" s="36">
        <f>(Y348/12*5*$D348*$F348*$G348*$I348)+(Y348/12*7*$E348*$F348*$H348*$I348)</f>
        <v>0</v>
      </c>
      <c r="AA348" s="36"/>
      <c r="AB348" s="36">
        <f>(AA348/12*5*$D348*$F348*$G348*$I348)+(AA348/12*7*$E348*$F348*$H348*$I348)</f>
        <v>0</v>
      </c>
      <c r="AC348" s="36">
        <v>0</v>
      </c>
      <c r="AD348" s="36">
        <f>(AC348/12*5*$D348*$F348*$G348*$I348)+(AC348/12*7*$E348*$F348*$H348*$I348)</f>
        <v>0</v>
      </c>
      <c r="AE348" s="36">
        <v>0</v>
      </c>
      <c r="AF348" s="36">
        <f>(AE348/12*5*$D348*$F348*$G348*$I348)+(AE348/12*7*$E348*$F348*$H348*$I348)</f>
        <v>0</v>
      </c>
      <c r="AG348" s="36"/>
      <c r="AH348" s="36">
        <f>(AG348/12*5*$D348*$F348*$G348*$I348)+(AG348/12*7*$E348*$F348*$H348*$I348)</f>
        <v>0</v>
      </c>
      <c r="AI348" s="36"/>
      <c r="AJ348" s="36">
        <f>(AI348/12*5*$D348*$F348*$G348*$I348)+(AI348/12*7*$E348*$F348*$H348*$I348)</f>
        <v>0</v>
      </c>
      <c r="AK348" s="39">
        <v>0</v>
      </c>
      <c r="AL348" s="36">
        <f>(AK348/12*5*$D348*$F348*$G348*$I348)+(AK348/12*7*$E348*$F348*$H348*$I348)</f>
        <v>0</v>
      </c>
      <c r="AM348" s="40"/>
      <c r="AN348" s="36">
        <f>(AM348/12*5*$D348*$F348*$G348*$J348)+(AM348/12*7*$E348*$F348*$H348*$J348)</f>
        <v>0</v>
      </c>
      <c r="AO348" s="36"/>
      <c r="AP348" s="36">
        <f>(AO348/12*5*$D348*$F348*$G348*$J348)+(AO348/12*7*$E348*$F348*$H348*$J348)</f>
        <v>0</v>
      </c>
      <c r="AQ348" s="36"/>
      <c r="AR348" s="36">
        <f>(AQ348/12*5*$D348*$F348*$G348*$J348)+(AQ348/12*7*$E348*$F348*$H348*$J348)</f>
        <v>0</v>
      </c>
      <c r="AS348" s="36"/>
      <c r="AT348" s="36">
        <f>(AS348/12*5*$D348*$F348*$G348*$J348)+(AS348/12*7*$E348*$F348*$H348*$J348)</f>
        <v>0</v>
      </c>
      <c r="AU348" s="36"/>
      <c r="AV348" s="36">
        <f>(AU348/12*5*$D348*$F348*$G348*$I348)+(AU348/12*7*$E348*$F348*$H348*$I348)</f>
        <v>0</v>
      </c>
      <c r="AW348" s="36"/>
      <c r="AX348" s="36">
        <f>(AW348/12*5*$D348*$F348*$G348*$I348)+(AW348/12*7*$E348*$F348*$H348*$I348)</f>
        <v>0</v>
      </c>
      <c r="AY348" s="36"/>
      <c r="AZ348" s="36">
        <f>(AY348/12*5*$D348*$F348*$G348*$J348)+(AY348/12*7*$E348*$F348*$H348*$J348)</f>
        <v>0</v>
      </c>
      <c r="BA348" s="36"/>
      <c r="BB348" s="36">
        <f>(BA348/12*5*$D348*$F348*$G348*$I348)+(BA348/12*7*$E348*$F348*$H348*$I348)</f>
        <v>0</v>
      </c>
      <c r="BC348" s="36"/>
      <c r="BD348" s="36">
        <f>(BC348/12*5*$D348*$F348*$G348*$I348)+(BC348/12*7*$E348*$F348*$H348*$I348)</f>
        <v>0</v>
      </c>
      <c r="BE348" s="36"/>
      <c r="BF348" s="36">
        <f>(BE348/12*5*$D348*$F348*$G348*$I348)+(BE348/12*7*$E348*$F348*$H348*$I348)</f>
        <v>0</v>
      </c>
      <c r="BG348" s="36"/>
      <c r="BH348" s="36">
        <f>(BG348/12*5*$D348*$F348*$G348*$J348)+(BG348/12*7*$E348*$F348*$H348*$J348)</f>
        <v>0</v>
      </c>
      <c r="BI348" s="36"/>
      <c r="BJ348" s="36">
        <f>(BI348/12*5*$D348*$F348*$G348*$I348)+(BI348/12*7*$E348*$F348*$H348*$I348)</f>
        <v>0</v>
      </c>
      <c r="BK348" s="36"/>
      <c r="BL348" s="36">
        <f>(BK348/12*5*$D348*$F348*$G348*$I348)+(BK348/12*7*$E348*$F348*$H348*$I348)</f>
        <v>0</v>
      </c>
      <c r="BM348" s="46"/>
      <c r="BN348" s="36">
        <f>(BM348/12*5*$D348*$F348*$G348*$J348)+(BM348/12*7*$E348*$F348*$H348*$J348)</f>
        <v>0</v>
      </c>
      <c r="BO348" s="36"/>
      <c r="BP348" s="36">
        <f>(BO348/12*5*$D348*$F348*$G348*$J348)+(BO348/12*7*$E348*$F348*$H348*$J348)</f>
        <v>0</v>
      </c>
      <c r="BQ348" s="36"/>
      <c r="BR348" s="36">
        <f>(BQ348/12*5*$D348*$F348*$G348*$I348)+(BQ348/12*7*$E348*$F348*$H348*$I348)</f>
        <v>0</v>
      </c>
      <c r="BS348" s="36"/>
      <c r="BT348" s="36">
        <f>(BS348/12*5*$D348*$F348*$G348*$I348)+(BS348/12*7*$E348*$F348*$H348*$I348)</f>
        <v>0</v>
      </c>
      <c r="BU348" s="36"/>
      <c r="BV348" s="36">
        <f>(BU348/12*5*$D348*$F348*$G348*$J348)+(BU348/12*7*$E348*$F348*$H348*$J348)</f>
        <v>0</v>
      </c>
      <c r="BW348" s="36"/>
      <c r="BX348" s="36">
        <f>(BW348/12*5*$D348*$F348*$G348*$J348)+(BW348/12*7*$E348*$F348*$H348*$J348)</f>
        <v>0</v>
      </c>
      <c r="BY348" s="36"/>
      <c r="BZ348" s="36">
        <f>(BY348/12*5*$D348*$F348*$G348*$I348)+(BY348/12*7*$E348*$F348*$H348*$I348)</f>
        <v>0</v>
      </c>
      <c r="CA348" s="36"/>
      <c r="CB348" s="36">
        <f>(CA348/12*5*$D348*$F348*$G348*$J348)+(CA348/12*7*$E348*$F348*$H348*$J348)</f>
        <v>0</v>
      </c>
      <c r="CC348" s="36"/>
      <c r="CD348" s="36">
        <f>(CC348/12*5*$D348*$F348*$G348*$I348)+(CC348/12*7*$E348*$F348*$H348*$I348)</f>
        <v>0</v>
      </c>
      <c r="CE348" s="36"/>
      <c r="CF348" s="36">
        <f>(CE348/12*5*$D348*$F348*$G348*$I348)+(CE348/12*7*$E348*$F348*$H348*$I348)</f>
        <v>0</v>
      </c>
      <c r="CG348" s="36"/>
      <c r="CH348" s="36">
        <f>(CG348/12*5*$D348*$F348*$G348*$I348)+(CG348/12*7*$E348*$F348*$H348*$I348)</f>
        <v>0</v>
      </c>
      <c r="CI348" s="36"/>
      <c r="CJ348" s="36">
        <f>(CI348/12*5*$D348*$F348*$G348*$I348)+(CI348/12*7*$E348*$F348*$H348*$I348)</f>
        <v>0</v>
      </c>
      <c r="CK348" s="36"/>
      <c r="CL348" s="36">
        <f>(CK348/12*5*$D348*$F348*$G348*$J348)+(CK348/12*7*$E348*$F348*$H348*$J348)</f>
        <v>0</v>
      </c>
      <c r="CM348" s="36"/>
      <c r="CN348" s="36">
        <f>(CM348/12*5*$D348*$F348*$G348*$J348)+(CM348/12*7*$E348*$F348*$H348*$J348)</f>
        <v>0</v>
      </c>
      <c r="CO348" s="41"/>
      <c r="CP348" s="36">
        <f>(CO348/12*5*$D348*$F348*$G348*$I348)+(CO348/12*7*$E348*$F348*$H348*$I348)</f>
        <v>0</v>
      </c>
      <c r="CQ348" s="36"/>
      <c r="CR348" s="36">
        <f>(CQ348/12*5*$D348*$F348*$G348*$J348)+(CQ348/12*7*$E348*$F348*$H348*$J348)</f>
        <v>0</v>
      </c>
      <c r="CS348" s="36"/>
      <c r="CT348" s="36">
        <f>(CS348/12*5*$D348*$F348*$G348*$J348)+(CS348/12*7*$E348*$F348*$H348*$J348)</f>
        <v>0</v>
      </c>
      <c r="CU348" s="36"/>
      <c r="CV348" s="36">
        <f>(CU348/12*5*$D348*$F348*$G348*$J348)+(CU348/12*7*$E348*$F348*$H348*$J348)</f>
        <v>0</v>
      </c>
      <c r="CW348" s="36"/>
      <c r="CX348" s="36">
        <f>(CW348/12*5*$D348*$F348*$G348*$J348)+(CW348/12*7*$E348*$F348*$H348*$J348)</f>
        <v>0</v>
      </c>
      <c r="CY348" s="36"/>
      <c r="CZ348" s="36">
        <f>(CY348/12*5*$D348*$F348*$G348*$J348)+(CY348/12*7*$E348*$F348*$H348*$J348)</f>
        <v>0</v>
      </c>
      <c r="DA348" s="36"/>
      <c r="DB348" s="36">
        <f>(DA348/12*5*$D348*$F348*$G348*$I348)+(DA348/12*7*$E348*$F348*$H348*$I348)</f>
        <v>0</v>
      </c>
      <c r="DC348" s="36"/>
      <c r="DD348" s="36">
        <f>(DC348/12*5*$D348*$F348*$G348*$I348)+(DC348/12*7*$E348*$F348*$H348*$I348)</f>
        <v>0</v>
      </c>
      <c r="DE348" s="36"/>
      <c r="DF348" s="36">
        <f>(DE348/12*5*$D348*$F348*$G348*$J348)+(DE348/12*7*$E348*$F348*$H348*$J348)</f>
        <v>0</v>
      </c>
      <c r="DG348" s="36"/>
      <c r="DH348" s="36">
        <f>(DG348/12*5*$D348*$F348*$G348*$J348)+(DG348/12*7*$E348*$F348*$H348*$J348)</f>
        <v>0</v>
      </c>
      <c r="DI348" s="36"/>
      <c r="DJ348" s="36">
        <f>(DI348/12*5*$D348*$F348*$G348*$K348)+(DI348/12*7*$E348*$F348*$H348*$K348)</f>
        <v>0</v>
      </c>
      <c r="DK348" s="36"/>
      <c r="DL348" s="36">
        <f>(DK348/12*5*$D348*$F348*$G348*$L348)+(DK348/12*7*$E348*$F348*$H348*$L348)</f>
        <v>0</v>
      </c>
      <c r="DM348" s="36"/>
      <c r="DN348" s="36">
        <f>(DM348*$D348*$F348*$G348*$J348)</f>
        <v>0</v>
      </c>
      <c r="DO348" s="36">
        <f t="shared" ref="DO348:DP354" si="2848">SUM(M348,O348,Q348,S348,U348,W348,Y348,AA348,AC348,AE348,AG348,AI348,AK348,AM348,AO348,AQ348,AS348,AU348,AW348,AY348,BA348,BC348,BE348,BG348,BI348,BK348,BM348,BO348,BQ348,BS348,BU348,BW348,BY348,CA348,CC348,CE348,CG348,CI348,CK348,CM348,CO348,CQ348,CS348,CU348,CW348,CY348,DA348,DC348,DE348,DG348,DI348,DK348,DM348)</f>
        <v>0</v>
      </c>
      <c r="DP348" s="36">
        <f t="shared" si="2848"/>
        <v>0</v>
      </c>
      <c r="DQ348" s="47">
        <f t="shared" si="2391"/>
        <v>0</v>
      </c>
      <c r="DR348" s="80"/>
    </row>
    <row r="349" spans="1:122" ht="15.75" customHeight="1" x14ac:dyDescent="0.25">
      <c r="A349" s="43"/>
      <c r="B349" s="44">
        <v>301</v>
      </c>
      <c r="C349" s="31" t="s">
        <v>474</v>
      </c>
      <c r="D349" s="32">
        <f>D347</f>
        <v>19063</v>
      </c>
      <c r="E349" s="33">
        <v>18530</v>
      </c>
      <c r="F349" s="45">
        <v>3.5</v>
      </c>
      <c r="G349" s="35">
        <v>1</v>
      </c>
      <c r="H349" s="35">
        <v>1</v>
      </c>
      <c r="I349" s="32">
        <v>1.4</v>
      </c>
      <c r="J349" s="32">
        <v>1.68</v>
      </c>
      <c r="K349" s="32">
        <v>2.23</v>
      </c>
      <c r="L349" s="32">
        <v>2.57</v>
      </c>
      <c r="M349" s="36">
        <v>29</v>
      </c>
      <c r="N349" s="36">
        <f t="shared" ref="N349:P353" si="2849">(M349/12*5*$D349*$F349*$G349*$I349*N$11)+(M349/12*7*$E349*$F349*$H349*$I349*N$12)</f>
        <v>2829556.1845833333</v>
      </c>
      <c r="O349" s="36">
        <v>4</v>
      </c>
      <c r="P349" s="36">
        <f t="shared" si="2849"/>
        <v>390283.61166666663</v>
      </c>
      <c r="Q349" s="36"/>
      <c r="R349" s="36">
        <f t="shared" ref="R349" si="2850">(Q349/12*5*$D349*$F349*$G349*$I349*R$11)+(Q349/12*7*$E349*$F349*$H349*$I349*R$12)</f>
        <v>0</v>
      </c>
      <c r="S349" s="36"/>
      <c r="T349" s="36">
        <f t="shared" ref="T349" si="2851">(S349/12*5*$D349*$F349*$G349*$I349*T$11)+(S349/12*7*$E349*$F349*$H349*$I349*T$12)</f>
        <v>0</v>
      </c>
      <c r="U349" s="36"/>
      <c r="V349" s="36">
        <f t="shared" ref="V349" si="2852">(U349/12*5*$D349*$F349*$G349*$I349*V$11)+(U349/12*7*$E349*$F349*$H349*$I349*V$12)</f>
        <v>0</v>
      </c>
      <c r="W349" s="36">
        <v>9</v>
      </c>
      <c r="X349" s="36">
        <f t="shared" ref="X349" si="2853">(W349/12*5*$D349*$F349*$G349*$I349*X$11)+(W349/12*7*$E349*$F349*$H349*$I349*X$12)</f>
        <v>878138.12624999997</v>
      </c>
      <c r="Y349" s="36"/>
      <c r="Z349" s="36">
        <f t="shared" ref="Z349" si="2854">(Y349/12*5*$D349*$F349*$G349*$I349*Z$11)+(Y349/12*7*$E349*$F349*$H349*$I349*Z$12)</f>
        <v>0</v>
      </c>
      <c r="AA349" s="36"/>
      <c r="AB349" s="36">
        <f t="shared" ref="AB349" si="2855">(AA349/12*5*$D349*$F349*$G349*$I349*AB$11)+(AA349/12*7*$E349*$F349*$H349*$I349*AB$12)</f>
        <v>0</v>
      </c>
      <c r="AC349" s="36">
        <v>0</v>
      </c>
      <c r="AD349" s="36">
        <f t="shared" ref="AD349" si="2856">(AC349/12*5*$D349*$F349*$G349*$I349*AD$11)+(AC349/12*7*$E349*$F349*$H349*$I349*AD$12)</f>
        <v>0</v>
      </c>
      <c r="AE349" s="36">
        <v>54</v>
      </c>
      <c r="AF349" s="36">
        <f t="shared" ref="AF349" si="2857">(AE349/12*5*$D349*$F349*$G349*$I349*AF$11)+(AE349/12*7*$E349*$F349*$H349*$I349*AF$12)</f>
        <v>5268828.7575000003</v>
      </c>
      <c r="AG349" s="36"/>
      <c r="AH349" s="36">
        <f t="shared" ref="AH349" si="2858">(AG349/12*5*$D349*$F349*$G349*$I349*AH$11)+(AG349/12*7*$E349*$F349*$H349*$I349*AH$12)</f>
        <v>0</v>
      </c>
      <c r="AI349" s="36"/>
      <c r="AJ349" s="36">
        <f t="shared" ref="AJ349" si="2859">(AI349/12*5*$D349*$F349*$G349*$I349*AJ$11)+(AI349/12*7*$E349*$F349*$H349*$I349*AJ$12)</f>
        <v>0</v>
      </c>
      <c r="AK349" s="39">
        <v>0</v>
      </c>
      <c r="AL349" s="36">
        <f t="shared" ref="AL349" si="2860">(AK349/12*5*$D349*$F349*$G349*$I349*AL$11)+(AK349/12*7*$E349*$F349*$H349*$I349*AL$12)</f>
        <v>0</v>
      </c>
      <c r="AM349" s="40"/>
      <c r="AN349" s="36">
        <f t="shared" ref="AN349" si="2861">(AM349/12*5*$D349*$F349*$G349*$J349*AN$11)+(AM349/12*7*$E349*$F349*$H349*$J349*AN$12)</f>
        <v>0</v>
      </c>
      <c r="AO349" s="36">
        <v>12</v>
      </c>
      <c r="AP349" s="36">
        <f t="shared" ref="AP349" si="2862">(AO349/12*5*$D349*$F349*$G349*$J349*AP$11)+(AO349/12*7*$E349*$F349*$H349*$J349*AP$12)</f>
        <v>1196436.8219999999</v>
      </c>
      <c r="AQ349" s="36">
        <v>47</v>
      </c>
      <c r="AR349" s="36">
        <f t="shared" ref="AR349" si="2863">(AQ349/12*5*$D349*$F349*$G349*$J349*AR$11)+(AQ349/12*7*$E349*$F349*$H349*$J349*AR$12)</f>
        <v>5301089.6175999995</v>
      </c>
      <c r="AS349" s="36"/>
      <c r="AT349" s="36">
        <f t="shared" ref="AT349" si="2864">(AS349/12*5*$D349*$F349*$G349*$J349*AT$11)+(AS349/12*7*$E349*$F349*$H349*$J349*AT$12)</f>
        <v>0</v>
      </c>
      <c r="AU349" s="36"/>
      <c r="AV349" s="36">
        <f t="shared" ref="AV349" si="2865">(AU349/12*5*$D349*$F349*$G349*$I349*AV$11)+(AU349/12*7*$E349*$F349*$H349*$I349*AV$12)</f>
        <v>0</v>
      </c>
      <c r="AW349" s="36"/>
      <c r="AX349" s="36">
        <f t="shared" ref="AX349" si="2866">(AW349/12*5*$D349*$F349*$G349*$I349*AX$11)+(AW349/12*7*$E349*$F349*$H349*$I349*AX$12)</f>
        <v>0</v>
      </c>
      <c r="AY349" s="36">
        <v>3</v>
      </c>
      <c r="AZ349" s="36">
        <f t="shared" ref="AZ349" si="2867">(AY349/12*5*$D349*$F349*$G349*$J349*AZ$11)+(AY349/12*7*$E349*$F349*$H349*$J349*AZ$12)</f>
        <v>329132.81624999992</v>
      </c>
      <c r="BA349" s="36"/>
      <c r="BB349" s="36">
        <f t="shared" ref="BB349" si="2868">(BA349/12*5*$D349*$F349*$G349*$I349*BB$11)+(BA349/12*7*$E349*$F349*$H349*$I349*BB$12)</f>
        <v>0</v>
      </c>
      <c r="BC349" s="36"/>
      <c r="BD349" s="36">
        <f t="shared" ref="BD349" si="2869">(BC349/12*5*$D349*$F349*$G349*$I349*BD$11)+(BC349/12*7*$E349*$F349*$H349*$I349*BD$12)</f>
        <v>0</v>
      </c>
      <c r="BE349" s="36"/>
      <c r="BF349" s="36">
        <f t="shared" ref="BF349" si="2870">(BE349/12*5*$D349*$F349*$G349*$I349*BF$11)+(BE349/12*7*$E349*$F349*$H349*$I349*BF$12)</f>
        <v>0</v>
      </c>
      <c r="BG349" s="36"/>
      <c r="BH349" s="36">
        <f t="shared" ref="BH349" si="2871">(BG349/12*5*$D349*$F349*$G349*$J349*BH$11)+(BG349/12*7*$E349*$F349*$H349*$J349*BH$12)</f>
        <v>0</v>
      </c>
      <c r="BI349" s="36">
        <v>10</v>
      </c>
      <c r="BJ349" s="36">
        <f t="shared" ref="BJ349" si="2872">(BI349/12*5*$D349*$F349*$G349*$I349*BJ$11)+(BI349/12*7*$E349*$F349*$H349*$I349*BJ$12)</f>
        <v>982325.47875000013</v>
      </c>
      <c r="BK349" s="36"/>
      <c r="BL349" s="36">
        <f t="shared" ref="BL349" si="2873">(BK349/12*5*$D349*$F349*$G349*$I349*BL$11)+(BK349/12*7*$E349*$F349*$H349*$I349*BL$12)</f>
        <v>0</v>
      </c>
      <c r="BM349" s="46">
        <v>5</v>
      </c>
      <c r="BN349" s="36">
        <f t="shared" ref="BN349" si="2874">(BM349/12*5*$D349*$F349*$G349*$J349*BN$11)+(BM349/12*7*$E349*$F349*$H349*$J349*BN$12)</f>
        <v>501693.23750000005</v>
      </c>
      <c r="BO349" s="36">
        <v>5</v>
      </c>
      <c r="BP349" s="36">
        <f t="shared" ref="BP349" si="2875">(BO349/12*5*$D349*$F349*$G349*$J349*BP$11)+(BO349/12*7*$E349*$F349*$H349*$J349*BP$12)</f>
        <v>622981.71249999991</v>
      </c>
      <c r="BQ349" s="36">
        <v>25</v>
      </c>
      <c r="BR349" s="36">
        <f t="shared" ref="BR349" si="2876">(BQ349/12*5*$D349*$F349*$G349*$I349*BR$11)+(BQ349/12*7*$E349*$F349*$H349*$I349*BR$12)</f>
        <v>2090388.4895833335</v>
      </c>
      <c r="BS349" s="36"/>
      <c r="BT349" s="36">
        <f t="shared" ref="BT349" si="2877">(BS349/12*5*$D349*$F349*$G349*$I349*BT$11)+(BS349/12*7*$E349*$F349*$H349*$I349*BT$12)</f>
        <v>0</v>
      </c>
      <c r="BU349" s="36"/>
      <c r="BV349" s="36">
        <f t="shared" ref="BV349" si="2878">(BU349/12*5*$D349*$F349*$G349*$J349*BV$11)+(BU349/12*7*$E349*$F349*$H349*$J349*BV$12)</f>
        <v>0</v>
      </c>
      <c r="BW349" s="36"/>
      <c r="BX349" s="36">
        <f t="shared" ref="BX349" si="2879">(BW349/12*5*$D349*$F349*$G349*$J349*BX$11)+(BW349/12*7*$E349*$F349*$H349*$J349*BX$12)</f>
        <v>0</v>
      </c>
      <c r="BY349" s="36"/>
      <c r="BZ349" s="36">
        <f t="shared" ref="BZ349" si="2880">(BY349/12*5*$D349*$F349*$G349*$I349*BZ$11)+(BY349/12*7*$E349*$F349*$H349*$I349*BZ$12)</f>
        <v>0</v>
      </c>
      <c r="CA349" s="36">
        <v>3</v>
      </c>
      <c r="CB349" s="36">
        <f t="shared" ref="CB349" si="2881">(CA349/12*5*$D349*$F349*$G349*$J349*CB$11)+(CA349/12*7*$E349*$F349*$H349*$J349*CB$12)</f>
        <v>301015.9425</v>
      </c>
      <c r="CC349" s="36"/>
      <c r="CD349" s="36">
        <f t="shared" ref="CD349" si="2882">(CC349/12*5*$D349*$F349*$G349*$I349*CD$11)+(CC349/12*7*$E349*$F349*$H349*$I349*CD$12)</f>
        <v>0</v>
      </c>
      <c r="CE349" s="36"/>
      <c r="CF349" s="36">
        <f t="shared" ref="CF349" si="2883">(CE349/12*5*$D349*$F349*$G349*$I349*CF$11)+(CE349/12*7*$E349*$F349*$H349*$I349*CF$12)</f>
        <v>0</v>
      </c>
      <c r="CG349" s="36"/>
      <c r="CH349" s="36">
        <f t="shared" ref="CH349" si="2884">(CG349/12*5*$D349*$F349*$G349*$I349*CH$11)+(CG349/12*7*$E349*$F349*$H349*$I349*CH$12)</f>
        <v>0</v>
      </c>
      <c r="CI349" s="36"/>
      <c r="CJ349" s="36">
        <f t="shared" ref="CJ349" si="2885">(CI349/12*5*$D349*$F349*$G349*$I349*CJ$11)+(CI349/12*7*$E349*$F349*$H349*$I349*CJ$12)</f>
        <v>0</v>
      </c>
      <c r="CK349" s="36">
        <v>5</v>
      </c>
      <c r="CL349" s="36">
        <f t="shared" ref="CL349:CN349" si="2886">(CK349/12*5*$D349*$F349*$G349*$J349*CL$11)+(CK349/12*7*$E349*$F349*$H349*$J349*CL$12)</f>
        <v>559041.74725000001</v>
      </c>
      <c r="CM349" s="36">
        <v>8</v>
      </c>
      <c r="CN349" s="36">
        <f t="shared" si="2886"/>
        <v>1028253.1811999998</v>
      </c>
      <c r="CO349" s="41"/>
      <c r="CP349" s="36">
        <f t="shared" ref="CP349" si="2887">(CO349/12*5*$D349*$F349*$G349*$I349*CP$11)+(CO349/12*7*$E349*$F349*$H349*$I349*CP$12)</f>
        <v>0</v>
      </c>
      <c r="CQ349" s="36"/>
      <c r="CR349" s="36">
        <f t="shared" ref="CR349" si="2888">(CQ349/12*5*$D349*$F349*$G349*$J349*CR$11)+(CQ349/12*7*$E349*$F349*$H349*$J349*CR$12)</f>
        <v>0</v>
      </c>
      <c r="CS349" s="36"/>
      <c r="CT349" s="36">
        <f t="shared" ref="CT349" si="2889">(CS349/12*5*$D349*$F349*$G349*$J349*CT$11)+(CS349/12*7*$E349*$F349*$H349*$J349*CT$12)</f>
        <v>0</v>
      </c>
      <c r="CU349" s="36">
        <v>1</v>
      </c>
      <c r="CV349" s="36">
        <f t="shared" ref="CV349" si="2890">(CU349/12*5*$D349*$F349*$G349*$J349*CV$11)+(CU349/12*7*$E349*$F349*$H349*$J349*CV$12)</f>
        <v>125862.21584999998</v>
      </c>
      <c r="CW349" s="36"/>
      <c r="CX349" s="36">
        <f t="shared" ref="CX349" si="2891">(CW349/12*5*$D349*$F349*$G349*$J349*CX$11)+(CW349/12*7*$E349*$F349*$H349*$J349*CX$12)</f>
        <v>0</v>
      </c>
      <c r="CY349" s="36"/>
      <c r="CZ349" s="36">
        <f t="shared" ref="CZ349" si="2892">(CY349/12*5*$D349*$F349*$G349*$J349*CZ$11)+(CY349/12*7*$E349*$F349*$H349*$J349*CZ$12)</f>
        <v>0</v>
      </c>
      <c r="DA349" s="36">
        <v>2</v>
      </c>
      <c r="DB349" s="36">
        <f t="shared" ref="DB349" si="2893">(DA349/12*5*$D349*$F349*$G349*$I349*DB$11)+(DA349/12*7*$E349*$F349*$H349*$I349*DB$12)</f>
        <v>207660.5708333333</v>
      </c>
      <c r="DC349" s="36"/>
      <c r="DD349" s="36">
        <f t="shared" ref="DD349" si="2894">(DC349/12*5*$D349*$F349*$G349*$I349*DD$11)+(DC349/12*7*$E349*$F349*$H349*$I349*DD$12)</f>
        <v>0</v>
      </c>
      <c r="DE349" s="36"/>
      <c r="DF349" s="36">
        <f t="shared" ref="DF349" si="2895">(DE349/12*5*$D349*$F349*$G349*$J349*DF$11)+(DE349/12*7*$E349*$F349*$H349*$J349*DF$12)</f>
        <v>0</v>
      </c>
      <c r="DG349" s="36"/>
      <c r="DH349" s="36">
        <f t="shared" ref="DH349" si="2896">(DG349/12*5*$D349*$F349*$G349*$J349*DH$11)+(DG349/12*7*$E349*$F349*$H349*$J349*DH$12)</f>
        <v>0</v>
      </c>
      <c r="DI349" s="36"/>
      <c r="DJ349" s="36">
        <f t="shared" ref="DJ349" si="2897">(DI349/12*5*$D349*$F349*$G349*$K349*DJ$11)+(DI349/12*7*$E349*$F349*$H349*$K349*DJ$12)</f>
        <v>0</v>
      </c>
      <c r="DK349" s="36"/>
      <c r="DL349" s="36">
        <f t="shared" ref="DL349:DL353" si="2898">(DK349/12*5*$D349*$F349*$G349*$L349*DL$11)+(DK349/12*7*$E349*$F349*$G349*$L349*DL$12)</f>
        <v>0</v>
      </c>
      <c r="DM349" s="36"/>
      <c r="DN349" s="36">
        <f t="shared" si="2794"/>
        <v>0</v>
      </c>
      <c r="DO349" s="36">
        <f t="shared" si="2848"/>
        <v>222</v>
      </c>
      <c r="DP349" s="36">
        <f t="shared" si="2848"/>
        <v>22612688.511816666</v>
      </c>
      <c r="DQ349" s="47">
        <f t="shared" ref="DQ349:DQ354" si="2899">ROUND(DO349*H349,0)</f>
        <v>222</v>
      </c>
      <c r="DR349" s="80">
        <f t="shared" si="2793"/>
        <v>1</v>
      </c>
    </row>
    <row r="350" spans="1:122" ht="45" customHeight="1" x14ac:dyDescent="0.25">
      <c r="A350" s="43">
        <v>1</v>
      </c>
      <c r="B350" s="44">
        <v>302</v>
      </c>
      <c r="C350" s="31" t="s">
        <v>475</v>
      </c>
      <c r="D350" s="32">
        <f t="shared" si="2795"/>
        <v>19063</v>
      </c>
      <c r="E350" s="33">
        <v>18530</v>
      </c>
      <c r="F350" s="45">
        <v>5.35</v>
      </c>
      <c r="G350" s="35">
        <v>1</v>
      </c>
      <c r="H350" s="35">
        <v>1</v>
      </c>
      <c r="I350" s="32">
        <v>1.4</v>
      </c>
      <c r="J350" s="32">
        <v>1.68</v>
      </c>
      <c r="K350" s="32">
        <v>2.23</v>
      </c>
      <c r="L350" s="32">
        <v>2.57</v>
      </c>
      <c r="M350" s="36"/>
      <c r="N350" s="36">
        <f>(M350/12*5*$D350*$F350*$G350*$I350)+(M350/12*7*$E350*$F350*$H350*$I350)</f>
        <v>0</v>
      </c>
      <c r="O350" s="36">
        <v>0</v>
      </c>
      <c r="P350" s="36">
        <f>(O350/12*5*$D350*$F350*$G350*$I350)+(O350/12*7*$E350*$F350*$H350*$I350)</f>
        <v>0</v>
      </c>
      <c r="Q350" s="36"/>
      <c r="R350" s="36">
        <f>(Q350/12*5*$D350*$F350*$G350*$I350)+(Q350/12*7*$E350*$F350*$H350*$I350)</f>
        <v>0</v>
      </c>
      <c r="S350" s="36"/>
      <c r="T350" s="36">
        <f>(S350/12*5*$D350*$F350*$G350*$I350)+(S350/12*7*$E350*$F350*$H350*$I350)</f>
        <v>0</v>
      </c>
      <c r="U350" s="36"/>
      <c r="V350" s="36">
        <f>(U350/12*5*$D350*$F350*$G350*$I350)+(U350/12*7*$E350*$F350*$H350*$I350)</f>
        <v>0</v>
      </c>
      <c r="W350" s="36">
        <v>0</v>
      </c>
      <c r="X350" s="36">
        <f>(W350/12*5*$D350*$F350*$G350*$I350)+(W350/12*7*$E350*$F350*$H350*$I350)</f>
        <v>0</v>
      </c>
      <c r="Y350" s="36"/>
      <c r="Z350" s="36">
        <f>(Y350/12*5*$D350*$F350*$G350*$I350)+(Y350/12*7*$E350*$F350*$H350*$I350)</f>
        <v>0</v>
      </c>
      <c r="AA350" s="36"/>
      <c r="AB350" s="36">
        <f>(AA350/12*5*$D350*$F350*$G350*$I350)+(AA350/12*7*$E350*$F350*$H350*$I350)</f>
        <v>0</v>
      </c>
      <c r="AC350" s="36">
        <v>0</v>
      </c>
      <c r="AD350" s="36">
        <f>(AC350/12*5*$D350*$F350*$G350*$I350)+(AC350/12*7*$E350*$F350*$H350*$I350)</f>
        <v>0</v>
      </c>
      <c r="AE350" s="36"/>
      <c r="AF350" s="36">
        <f>(AE350/12*5*$D350*$F350*$G350*$I350)+(AE350/12*7*$E350*$F350*$H350*$I350)</f>
        <v>0</v>
      </c>
      <c r="AG350" s="36"/>
      <c r="AH350" s="36">
        <f>(AG350/12*5*$D350*$F350*$G350*$I350)+(AG350/12*7*$E350*$F350*$H350*$I350)</f>
        <v>0</v>
      </c>
      <c r="AI350" s="36"/>
      <c r="AJ350" s="36">
        <f>(AI350/12*5*$D350*$F350*$G350*$I350)+(AI350/12*7*$E350*$F350*$H350*$I350)</f>
        <v>0</v>
      </c>
      <c r="AK350" s="39">
        <v>0</v>
      </c>
      <c r="AL350" s="36">
        <f>(AK350/12*5*$D350*$F350*$G350*$I350)+(AK350/12*7*$E350*$F350*$H350*$I350)</f>
        <v>0</v>
      </c>
      <c r="AM350" s="40">
        <v>0</v>
      </c>
      <c r="AN350" s="36">
        <f>(AM350/12*5*$D350*$F350*$G350*$J350)+(AM350/12*7*$E350*$F350*$H350*$J350)</f>
        <v>0</v>
      </c>
      <c r="AO350" s="36"/>
      <c r="AP350" s="36">
        <f>(AO350/12*5*$D350*$F350*$G350*$J350)+(AO350/12*7*$E350*$F350*$H350*$J350)</f>
        <v>0</v>
      </c>
      <c r="AQ350" s="36"/>
      <c r="AR350" s="36">
        <f>(AQ350/12*5*$D350*$F350*$G350*$J350)+(AQ350/12*7*$E350*$F350*$H350*$J350)</f>
        <v>0</v>
      </c>
      <c r="AS350" s="36"/>
      <c r="AT350" s="36">
        <f>(AS350/12*5*$D350*$F350*$G350*$J350)+(AS350/12*7*$E350*$F350*$H350*$J350)</f>
        <v>0</v>
      </c>
      <c r="AU350" s="36"/>
      <c r="AV350" s="36">
        <f>(AU350/12*5*$D350*$F350*$G350*$I350)+(AU350/12*7*$E350*$F350*$H350*$I350)</f>
        <v>0</v>
      </c>
      <c r="AW350" s="36"/>
      <c r="AX350" s="36">
        <f>(AW350/12*5*$D350*$F350*$G350*$I350)+(AW350/12*7*$E350*$F350*$H350*$I350)</f>
        <v>0</v>
      </c>
      <c r="AY350" s="36"/>
      <c r="AZ350" s="36">
        <f>(AY350/12*5*$D350*$F350*$G350*$J350)+(AY350/12*7*$E350*$F350*$H350*$J350)</f>
        <v>0</v>
      </c>
      <c r="BA350" s="36"/>
      <c r="BB350" s="36">
        <f>(BA350/12*5*$D350*$F350*$G350*$I350)+(BA350/12*7*$E350*$F350*$H350*$I350)</f>
        <v>0</v>
      </c>
      <c r="BC350" s="36"/>
      <c r="BD350" s="36">
        <f>(BC350/12*5*$D350*$F350*$G350*$I350)+(BC350/12*7*$E350*$F350*$H350*$I350)</f>
        <v>0</v>
      </c>
      <c r="BE350" s="36"/>
      <c r="BF350" s="36">
        <f>(BE350/12*5*$D350*$F350*$G350*$I350)+(BE350/12*7*$E350*$F350*$H350*$I350)</f>
        <v>0</v>
      </c>
      <c r="BG350" s="36"/>
      <c r="BH350" s="36">
        <f>(BG350/12*5*$D350*$F350*$G350*$J350)+(BG350/12*7*$E350*$F350*$H350*$J350)</f>
        <v>0</v>
      </c>
      <c r="BI350" s="36">
        <v>0</v>
      </c>
      <c r="BJ350" s="36">
        <f>(BI350/12*5*$D350*$F350*$G350*$I350)+(BI350/12*7*$E350*$F350*$H350*$I350)</f>
        <v>0</v>
      </c>
      <c r="BK350" s="36"/>
      <c r="BL350" s="36">
        <f>(BK350/12*5*$D350*$F350*$G350*$I350)+(BK350/12*7*$E350*$F350*$H350*$I350)</f>
        <v>0</v>
      </c>
      <c r="BM350" s="46">
        <v>145</v>
      </c>
      <c r="BN350" s="36">
        <f>(BM350/12*5*$D350*$F350*$G350*$J350)+(BM350/12*7*$E350*$F350*$H350*$J350)</f>
        <v>24438840.125</v>
      </c>
      <c r="BO350" s="36"/>
      <c r="BP350" s="36">
        <f>(BO350/12*5*$D350*$F350*$G350*$J350)+(BO350/12*7*$E350*$F350*$H350*$J350)</f>
        <v>0</v>
      </c>
      <c r="BQ350" s="36"/>
      <c r="BR350" s="36">
        <f>(BQ350/12*5*$D350*$F350*$G350*$I350)+(BQ350/12*7*$E350*$F350*$H350*$I350)</f>
        <v>0</v>
      </c>
      <c r="BS350" s="36"/>
      <c r="BT350" s="36">
        <f>(BS350/12*5*$D350*$F350*$G350*$I350)+(BS350/12*7*$E350*$F350*$H350*$I350)</f>
        <v>0</v>
      </c>
      <c r="BU350" s="36"/>
      <c r="BV350" s="36">
        <f>(BU350/12*5*$D350*$F350*$G350*$J350)+(BU350/12*7*$E350*$F350*$H350*$J350)</f>
        <v>0</v>
      </c>
      <c r="BW350" s="36"/>
      <c r="BX350" s="36">
        <f>(BW350/12*5*$D350*$F350*$G350*$J350)+(BW350/12*7*$E350*$F350*$H350*$J350)</f>
        <v>0</v>
      </c>
      <c r="BY350" s="36"/>
      <c r="BZ350" s="36">
        <f>(BY350/12*5*$D350*$F350*$G350*$I350)+(BY350/12*7*$E350*$F350*$H350*$I350)</f>
        <v>0</v>
      </c>
      <c r="CA350" s="36"/>
      <c r="CB350" s="36">
        <f>(CA350/12*5*$D350*$F350*$G350*$J350)+(CA350/12*7*$E350*$F350*$H350*$J350)</f>
        <v>0</v>
      </c>
      <c r="CC350" s="36"/>
      <c r="CD350" s="36">
        <f>(CC350/12*5*$D350*$F350*$G350*$I350)+(CC350/12*7*$E350*$F350*$H350*$I350)</f>
        <v>0</v>
      </c>
      <c r="CE350" s="36"/>
      <c r="CF350" s="36">
        <f>(CE350/12*5*$D350*$F350*$G350*$I350)+(CE350/12*7*$E350*$F350*$H350*$I350)</f>
        <v>0</v>
      </c>
      <c r="CG350" s="36"/>
      <c r="CH350" s="36">
        <f>(CG350/12*5*$D350*$F350*$G350*$I350)+(CG350/12*7*$E350*$F350*$H350*$I350)</f>
        <v>0</v>
      </c>
      <c r="CI350" s="36"/>
      <c r="CJ350" s="36">
        <f>(CI350/12*5*$D350*$F350*$G350*$I350)+(CI350/12*7*$E350*$F350*$H350*$I350)</f>
        <v>0</v>
      </c>
      <c r="CK350" s="36"/>
      <c r="CL350" s="36">
        <f>(CK350/12*5*$D350*$F350*$G350*$J350)+(CK350/12*7*$E350*$F350*$H350*$J350)</f>
        <v>0</v>
      </c>
      <c r="CM350" s="36"/>
      <c r="CN350" s="36">
        <f>(CM350/12*5*$D350*$F350*$G350*$J350)+(CM350/12*7*$E350*$F350*$H350*$J350)</f>
        <v>0</v>
      </c>
      <c r="CO350" s="41"/>
      <c r="CP350" s="36">
        <f>(CO350/12*5*$D350*$F350*$G350*$I350)+(CO350/12*7*$E350*$F350*$H350*$I350)</f>
        <v>0</v>
      </c>
      <c r="CQ350" s="36"/>
      <c r="CR350" s="36">
        <f>(CQ350/12*5*$D350*$F350*$G350*$J350)+(CQ350/12*7*$E350*$F350*$H350*$J350)</f>
        <v>0</v>
      </c>
      <c r="CS350" s="36"/>
      <c r="CT350" s="36">
        <f>(CS350/12*5*$D350*$F350*$G350*$J350)+(CS350/12*7*$E350*$F350*$H350*$J350)</f>
        <v>0</v>
      </c>
      <c r="CU350" s="36"/>
      <c r="CV350" s="36">
        <f>(CU350/12*5*$D350*$F350*$G350*$J350)+(CU350/12*7*$E350*$F350*$H350*$J350)</f>
        <v>0</v>
      </c>
      <c r="CW350" s="36"/>
      <c r="CX350" s="36">
        <f>(CW350/12*5*$D350*$F350*$G350*$J350)+(CW350/12*7*$E350*$F350*$H350*$J350)</f>
        <v>0</v>
      </c>
      <c r="CY350" s="36"/>
      <c r="CZ350" s="36">
        <f>(CY350/12*5*$D350*$F350*$G350*$J350)+(CY350/12*7*$E350*$F350*$H350*$J350)</f>
        <v>0</v>
      </c>
      <c r="DA350" s="36"/>
      <c r="DB350" s="36">
        <f>(DA350/12*5*$D350*$F350*$G350*$I350)+(DA350/12*7*$E350*$F350*$H350*$I350)</f>
        <v>0</v>
      </c>
      <c r="DC350" s="36"/>
      <c r="DD350" s="36">
        <f>(DC350/12*5*$D350*$F350*$G350*$I350)+(DC350/12*7*$E350*$F350*$H350*$I350)</f>
        <v>0</v>
      </c>
      <c r="DE350" s="36"/>
      <c r="DF350" s="36">
        <f>(DE350/12*5*$D350*$F350*$G350*$J350)+(DE350/12*7*$E350*$F350*$H350*$J350)</f>
        <v>0</v>
      </c>
      <c r="DG350" s="36"/>
      <c r="DH350" s="36">
        <f>(DG350/12*5*$D350*$F350*$G350*$J350)+(DG350/12*7*$E350*$F350*$H350*$J350)</f>
        <v>0</v>
      </c>
      <c r="DI350" s="36"/>
      <c r="DJ350" s="36">
        <f>(DI350/12*5*$D350*$F350*$G350*$K350)+(DI350/12*7*$E350*$F350*$H350*$K350)</f>
        <v>0</v>
      </c>
      <c r="DK350" s="36">
        <v>20</v>
      </c>
      <c r="DL350" s="36">
        <f>(DK350/12*5*$D350*$F350*$G350*$L350)+(DK350/12*7*$E350*$F350*$H350*$L350)</f>
        <v>5156635.395833333</v>
      </c>
      <c r="DM350" s="36"/>
      <c r="DN350" s="36">
        <f>(DM350*$D350*$F350*$G350*$J350)</f>
        <v>0</v>
      </c>
      <c r="DO350" s="36">
        <f t="shared" si="2848"/>
        <v>165</v>
      </c>
      <c r="DP350" s="36">
        <f t="shared" si="2848"/>
        <v>29595475.520833332</v>
      </c>
      <c r="DQ350" s="47">
        <f t="shared" si="2899"/>
        <v>165</v>
      </c>
      <c r="DR350" s="80">
        <f t="shared" si="2793"/>
        <v>1</v>
      </c>
    </row>
    <row r="351" spans="1:122" ht="45" customHeight="1" x14ac:dyDescent="0.25">
      <c r="A351" s="43"/>
      <c r="B351" s="44">
        <v>303</v>
      </c>
      <c r="C351" s="31" t="s">
        <v>476</v>
      </c>
      <c r="D351" s="32">
        <f t="shared" si="2795"/>
        <v>19063</v>
      </c>
      <c r="E351" s="33">
        <v>18530</v>
      </c>
      <c r="F351" s="45">
        <v>0.32</v>
      </c>
      <c r="G351" s="35">
        <v>1</v>
      </c>
      <c r="H351" s="35">
        <v>1</v>
      </c>
      <c r="I351" s="32">
        <v>1.4</v>
      </c>
      <c r="J351" s="32">
        <v>1.68</v>
      </c>
      <c r="K351" s="32">
        <v>2.23</v>
      </c>
      <c r="L351" s="32">
        <v>2.57</v>
      </c>
      <c r="M351" s="36">
        <v>0</v>
      </c>
      <c r="N351" s="36">
        <f t="shared" si="2849"/>
        <v>0</v>
      </c>
      <c r="O351" s="36">
        <v>0</v>
      </c>
      <c r="P351" s="36">
        <f t="shared" si="2849"/>
        <v>0</v>
      </c>
      <c r="Q351" s="36">
        <v>0</v>
      </c>
      <c r="R351" s="36">
        <f t="shared" ref="R351:R353" si="2900">(Q351/12*5*$D351*$F351*$G351*$I351*R$11)+(Q351/12*7*$E351*$F351*$H351*$I351*R$12)</f>
        <v>0</v>
      </c>
      <c r="S351" s="36"/>
      <c r="T351" s="36">
        <f t="shared" ref="T351:T353" si="2901">(S351/12*5*$D351*$F351*$G351*$I351*T$11)+(S351/12*7*$E351*$F351*$H351*$I351*T$12)</f>
        <v>0</v>
      </c>
      <c r="U351" s="36"/>
      <c r="V351" s="36">
        <f t="shared" ref="V351:V353" si="2902">(U351/12*5*$D351*$F351*$G351*$I351*V$11)+(U351/12*7*$E351*$F351*$H351*$I351*V$12)</f>
        <v>0</v>
      </c>
      <c r="W351" s="36">
        <v>0</v>
      </c>
      <c r="X351" s="36">
        <f t="shared" ref="X351:X353" si="2903">(W351/12*5*$D351*$F351*$G351*$I351*X$11)+(W351/12*7*$E351*$F351*$H351*$I351*X$12)</f>
        <v>0</v>
      </c>
      <c r="Y351" s="36">
        <v>0</v>
      </c>
      <c r="Z351" s="36">
        <f t="shared" ref="Z351:Z353" si="2904">(Y351/12*5*$D351*$F351*$G351*$I351*Z$11)+(Y351/12*7*$E351*$F351*$H351*$I351*Z$12)</f>
        <v>0</v>
      </c>
      <c r="AA351" s="36">
        <v>0</v>
      </c>
      <c r="AB351" s="36">
        <f t="shared" ref="AB351:AB353" si="2905">(AA351/12*5*$D351*$F351*$G351*$I351*AB$11)+(AA351/12*7*$E351*$F351*$H351*$I351*AB$12)</f>
        <v>0</v>
      </c>
      <c r="AC351" s="36">
        <v>0</v>
      </c>
      <c r="AD351" s="36">
        <f t="shared" ref="AD351:AD353" si="2906">(AC351/12*5*$D351*$F351*$G351*$I351*AD$11)+(AC351/12*7*$E351*$F351*$H351*$I351*AD$12)</f>
        <v>0</v>
      </c>
      <c r="AE351" s="36">
        <v>0</v>
      </c>
      <c r="AF351" s="36">
        <f t="shared" ref="AF351:AF353" si="2907">(AE351/12*5*$D351*$F351*$G351*$I351*AF$11)+(AE351/12*7*$E351*$F351*$H351*$I351*AF$12)</f>
        <v>0</v>
      </c>
      <c r="AG351" s="36">
        <v>0</v>
      </c>
      <c r="AH351" s="36">
        <f t="shared" ref="AH351:AH353" si="2908">(AG351/12*5*$D351*$F351*$G351*$I351*AH$11)+(AG351/12*7*$E351*$F351*$H351*$I351*AH$12)</f>
        <v>0</v>
      </c>
      <c r="AI351" s="36"/>
      <c r="AJ351" s="36">
        <f t="shared" ref="AJ351:AJ353" si="2909">(AI351/12*5*$D351*$F351*$G351*$I351*AJ$11)+(AI351/12*7*$E351*$F351*$H351*$I351*AJ$12)</f>
        <v>0</v>
      </c>
      <c r="AK351" s="39">
        <v>0</v>
      </c>
      <c r="AL351" s="36">
        <f t="shared" ref="AL351:AL353" si="2910">(AK351/12*5*$D351*$F351*$G351*$I351*AL$11)+(AK351/12*7*$E351*$F351*$H351*$I351*AL$12)</f>
        <v>0</v>
      </c>
      <c r="AM351" s="40"/>
      <c r="AN351" s="36">
        <f t="shared" ref="AN351:AN353" si="2911">(AM351/12*5*$D351*$F351*$G351*$J351*AN$11)+(AM351/12*7*$E351*$F351*$H351*$J351*AN$12)</f>
        <v>0</v>
      </c>
      <c r="AO351" s="36">
        <v>0</v>
      </c>
      <c r="AP351" s="36">
        <f t="shared" ref="AP351:AP353" si="2912">(AO351/12*5*$D351*$F351*$G351*$J351*AP$11)+(AO351/12*7*$E351*$F351*$H351*$J351*AP$12)</f>
        <v>0</v>
      </c>
      <c r="AQ351" s="36"/>
      <c r="AR351" s="36">
        <f t="shared" ref="AR351:AR353" si="2913">(AQ351/12*5*$D351*$F351*$G351*$J351*AR$11)+(AQ351/12*7*$E351*$F351*$H351*$J351*AR$12)</f>
        <v>0</v>
      </c>
      <c r="AS351" s="36">
        <v>0</v>
      </c>
      <c r="AT351" s="36">
        <f t="shared" ref="AT351:AT353" si="2914">(AS351/12*5*$D351*$F351*$G351*$J351*AT$11)+(AS351/12*7*$E351*$F351*$H351*$J351*AT$12)</f>
        <v>0</v>
      </c>
      <c r="AU351" s="36"/>
      <c r="AV351" s="36">
        <f t="shared" ref="AV351:AV353" si="2915">(AU351/12*5*$D351*$F351*$G351*$I351*AV$11)+(AU351/12*7*$E351*$F351*$H351*$I351*AV$12)</f>
        <v>0</v>
      </c>
      <c r="AW351" s="36"/>
      <c r="AX351" s="36">
        <f t="shared" ref="AX351:AX353" si="2916">(AW351/12*5*$D351*$F351*$G351*$I351*AX$11)+(AW351/12*7*$E351*$F351*$H351*$I351*AX$12)</f>
        <v>0</v>
      </c>
      <c r="AY351" s="36">
        <v>0</v>
      </c>
      <c r="AZ351" s="36">
        <f t="shared" ref="AZ351:AZ353" si="2917">(AY351/12*5*$D351*$F351*$G351*$J351*AZ$11)+(AY351/12*7*$E351*$F351*$H351*$J351*AZ$12)</f>
        <v>0</v>
      </c>
      <c r="BA351" s="36">
        <v>0</v>
      </c>
      <c r="BB351" s="36">
        <f t="shared" ref="BB351:BB353" si="2918">(BA351/12*5*$D351*$F351*$G351*$I351*BB$11)+(BA351/12*7*$E351*$F351*$H351*$I351*BB$12)</f>
        <v>0</v>
      </c>
      <c r="BC351" s="36">
        <v>0</v>
      </c>
      <c r="BD351" s="36">
        <f t="shared" ref="BD351:BD353" si="2919">(BC351/12*5*$D351*$F351*$G351*$I351*BD$11)+(BC351/12*7*$E351*$F351*$H351*$I351*BD$12)</f>
        <v>0</v>
      </c>
      <c r="BE351" s="36">
        <v>0</v>
      </c>
      <c r="BF351" s="36">
        <f t="shared" ref="BF351:BF353" si="2920">(BE351/12*5*$D351*$F351*$G351*$I351*BF$11)+(BE351/12*7*$E351*$F351*$H351*$I351*BF$12)</f>
        <v>0</v>
      </c>
      <c r="BG351" s="36">
        <v>0</v>
      </c>
      <c r="BH351" s="36">
        <f t="shared" ref="BH351:BH353" si="2921">(BG351/12*5*$D351*$F351*$G351*$J351*BH$11)+(BG351/12*7*$E351*$F351*$H351*$J351*BH$12)</f>
        <v>0</v>
      </c>
      <c r="BI351" s="36">
        <v>0</v>
      </c>
      <c r="BJ351" s="36">
        <f t="shared" ref="BJ351:BJ353" si="2922">(BI351/12*5*$D351*$F351*$G351*$I351*BJ$11)+(BI351/12*7*$E351*$F351*$H351*$I351*BJ$12)</f>
        <v>0</v>
      </c>
      <c r="BK351" s="36"/>
      <c r="BL351" s="36">
        <f t="shared" ref="BL351:BL353" si="2923">(BK351/12*5*$D351*$F351*$G351*$I351*BL$11)+(BK351/12*7*$E351*$F351*$H351*$I351*BL$12)</f>
        <v>0</v>
      </c>
      <c r="BM351" s="46"/>
      <c r="BN351" s="36">
        <f t="shared" ref="BN351:BN353" si="2924">(BM351/12*5*$D351*$F351*$G351*$J351*BN$11)+(BM351/12*7*$E351*$F351*$H351*$J351*BN$12)</f>
        <v>0</v>
      </c>
      <c r="BO351" s="36">
        <v>0</v>
      </c>
      <c r="BP351" s="36">
        <f t="shared" ref="BP351:BP353" si="2925">(BO351/12*5*$D351*$F351*$G351*$J351*BP$11)+(BO351/12*7*$E351*$F351*$H351*$J351*BP$12)</f>
        <v>0</v>
      </c>
      <c r="BQ351" s="36">
        <v>0</v>
      </c>
      <c r="BR351" s="36">
        <f t="shared" ref="BR351:BR353" si="2926">(BQ351/12*5*$D351*$F351*$G351*$I351*BR$11)+(BQ351/12*7*$E351*$F351*$H351*$I351*BR$12)</f>
        <v>0</v>
      </c>
      <c r="BS351" s="36">
        <v>0</v>
      </c>
      <c r="BT351" s="36">
        <f t="shared" ref="BT351:BT353" si="2927">(BS351/12*5*$D351*$F351*$G351*$I351*BT$11)+(BS351/12*7*$E351*$F351*$H351*$I351*BT$12)</f>
        <v>0</v>
      </c>
      <c r="BU351" s="36">
        <v>0</v>
      </c>
      <c r="BV351" s="36">
        <f t="shared" ref="BV351:BV353" si="2928">(BU351/12*5*$D351*$F351*$G351*$J351*BV$11)+(BU351/12*7*$E351*$F351*$H351*$J351*BV$12)</f>
        <v>0</v>
      </c>
      <c r="BW351" s="36"/>
      <c r="BX351" s="36">
        <f t="shared" ref="BX351:BX353" si="2929">(BW351/12*5*$D351*$F351*$G351*$J351*BX$11)+(BW351/12*7*$E351*$F351*$H351*$J351*BX$12)</f>
        <v>0</v>
      </c>
      <c r="BY351" s="36">
        <v>0</v>
      </c>
      <c r="BZ351" s="36">
        <f t="shared" ref="BZ351:BZ353" si="2930">(BY351/12*5*$D351*$F351*$G351*$I351*BZ$11)+(BY351/12*7*$E351*$F351*$H351*$I351*BZ$12)</f>
        <v>0</v>
      </c>
      <c r="CA351" s="36">
        <v>0</v>
      </c>
      <c r="CB351" s="36">
        <f t="shared" ref="CB351:CB353" si="2931">(CA351/12*5*$D351*$F351*$G351*$J351*CB$11)+(CA351/12*7*$E351*$F351*$H351*$J351*CB$12)</f>
        <v>0</v>
      </c>
      <c r="CC351" s="36">
        <v>0</v>
      </c>
      <c r="CD351" s="36">
        <f t="shared" ref="CD351:CD353" si="2932">(CC351/12*5*$D351*$F351*$G351*$I351*CD$11)+(CC351/12*7*$E351*$F351*$H351*$I351*CD$12)</f>
        <v>0</v>
      </c>
      <c r="CE351" s="36"/>
      <c r="CF351" s="36">
        <f t="shared" ref="CF351:CF353" si="2933">(CE351/12*5*$D351*$F351*$G351*$I351*CF$11)+(CE351/12*7*$E351*$F351*$H351*$I351*CF$12)</f>
        <v>0</v>
      </c>
      <c r="CG351" s="36"/>
      <c r="CH351" s="36">
        <f t="shared" ref="CH351:CH353" si="2934">(CG351/12*5*$D351*$F351*$G351*$I351*CH$11)+(CG351/12*7*$E351*$F351*$H351*$I351*CH$12)</f>
        <v>0</v>
      </c>
      <c r="CI351" s="36"/>
      <c r="CJ351" s="36">
        <f t="shared" ref="CJ351:CJ353" si="2935">(CI351/12*5*$D351*$F351*$G351*$I351*CJ$11)+(CI351/12*7*$E351*$F351*$H351*$I351*CJ$12)</f>
        <v>0</v>
      </c>
      <c r="CK351" s="36"/>
      <c r="CL351" s="36">
        <f t="shared" ref="CL351:CN353" si="2936">(CK351/12*5*$D351*$F351*$G351*$J351*CL$11)+(CK351/12*7*$E351*$F351*$H351*$J351*CL$12)</f>
        <v>0</v>
      </c>
      <c r="CM351" s="36">
        <v>10</v>
      </c>
      <c r="CN351" s="36">
        <f t="shared" si="2936"/>
        <v>117514.64928000001</v>
      </c>
      <c r="CO351" s="41"/>
      <c r="CP351" s="36">
        <f t="shared" ref="CP351:CP353" si="2937">(CO351/12*5*$D351*$F351*$G351*$I351*CP$11)+(CO351/12*7*$E351*$F351*$H351*$I351*CP$12)</f>
        <v>0</v>
      </c>
      <c r="CQ351" s="36"/>
      <c r="CR351" s="36">
        <f t="shared" ref="CR351:CR353" si="2938">(CQ351/12*5*$D351*$F351*$G351*$J351*CR$11)+(CQ351/12*7*$E351*$F351*$H351*$J351*CR$12)</f>
        <v>0</v>
      </c>
      <c r="CS351" s="36"/>
      <c r="CT351" s="36">
        <f t="shared" ref="CT351:CT353" si="2939">(CS351/12*5*$D351*$F351*$G351*$J351*CT$11)+(CS351/12*7*$E351*$F351*$H351*$J351*CT$12)</f>
        <v>0</v>
      </c>
      <c r="CU351" s="36"/>
      <c r="CV351" s="36">
        <f t="shared" ref="CV351:CV353" si="2940">(CU351/12*5*$D351*$F351*$G351*$J351*CV$11)+(CU351/12*7*$E351*$F351*$H351*$J351*CV$12)</f>
        <v>0</v>
      </c>
      <c r="CW351" s="36"/>
      <c r="CX351" s="36">
        <f t="shared" ref="CX351:CX353" si="2941">(CW351/12*5*$D351*$F351*$G351*$J351*CX$11)+(CW351/12*7*$E351*$F351*$H351*$J351*CX$12)</f>
        <v>0</v>
      </c>
      <c r="CY351" s="36"/>
      <c r="CZ351" s="36">
        <f t="shared" ref="CZ351:CZ353" si="2942">(CY351/12*5*$D351*$F351*$G351*$J351*CZ$11)+(CY351/12*7*$E351*$F351*$H351*$J351*CZ$12)</f>
        <v>0</v>
      </c>
      <c r="DA351" s="36"/>
      <c r="DB351" s="36">
        <f t="shared" ref="DB351:DB353" si="2943">(DA351/12*5*$D351*$F351*$G351*$I351*DB$11)+(DA351/12*7*$E351*$F351*$H351*$I351*DB$12)</f>
        <v>0</v>
      </c>
      <c r="DC351" s="36"/>
      <c r="DD351" s="36">
        <f t="shared" ref="DD351:DD353" si="2944">(DC351/12*5*$D351*$F351*$G351*$I351*DD$11)+(DC351/12*7*$E351*$F351*$H351*$I351*DD$12)</f>
        <v>0</v>
      </c>
      <c r="DE351" s="36"/>
      <c r="DF351" s="36">
        <f t="shared" ref="DF351:DF353" si="2945">(DE351/12*5*$D351*$F351*$G351*$J351*DF$11)+(DE351/12*7*$E351*$F351*$H351*$J351*DF$12)</f>
        <v>0</v>
      </c>
      <c r="DG351" s="36"/>
      <c r="DH351" s="36">
        <f t="shared" ref="DH351:DH353" si="2946">(DG351/12*5*$D351*$F351*$G351*$J351*DH$11)+(DG351/12*7*$E351*$F351*$H351*$J351*DH$12)</f>
        <v>0</v>
      </c>
      <c r="DI351" s="36"/>
      <c r="DJ351" s="36">
        <f t="shared" ref="DJ351:DJ353" si="2947">(DI351/12*5*$D351*$F351*$G351*$K351*DJ$11)+(DI351/12*7*$E351*$F351*$H351*$K351*DJ$12)</f>
        <v>0</v>
      </c>
      <c r="DK351" s="36"/>
      <c r="DL351" s="36">
        <f t="shared" si="2898"/>
        <v>0</v>
      </c>
      <c r="DM351" s="36"/>
      <c r="DN351" s="36">
        <f t="shared" si="2794"/>
        <v>0</v>
      </c>
      <c r="DO351" s="36">
        <f t="shared" si="2848"/>
        <v>10</v>
      </c>
      <c r="DP351" s="36">
        <f t="shared" si="2848"/>
        <v>117514.64928000001</v>
      </c>
      <c r="DQ351" s="47">
        <f t="shared" si="2899"/>
        <v>10</v>
      </c>
      <c r="DR351" s="80">
        <f t="shared" si="2793"/>
        <v>1</v>
      </c>
    </row>
    <row r="352" spans="1:122" ht="45" customHeight="1" x14ac:dyDescent="0.25">
      <c r="A352" s="43"/>
      <c r="B352" s="44">
        <v>304</v>
      </c>
      <c r="C352" s="31" t="s">
        <v>477</v>
      </c>
      <c r="D352" s="32">
        <f t="shared" si="2795"/>
        <v>19063</v>
      </c>
      <c r="E352" s="33">
        <v>18530</v>
      </c>
      <c r="F352" s="45">
        <v>0.46</v>
      </c>
      <c r="G352" s="35">
        <v>1</v>
      </c>
      <c r="H352" s="35">
        <v>1</v>
      </c>
      <c r="I352" s="32">
        <v>1.4</v>
      </c>
      <c r="J352" s="32">
        <v>1.68</v>
      </c>
      <c r="K352" s="32">
        <v>2.23</v>
      </c>
      <c r="L352" s="32">
        <v>2.57</v>
      </c>
      <c r="M352" s="36">
        <v>0</v>
      </c>
      <c r="N352" s="36">
        <f t="shared" si="2849"/>
        <v>0</v>
      </c>
      <c r="O352" s="36">
        <v>0</v>
      </c>
      <c r="P352" s="36">
        <f t="shared" si="2849"/>
        <v>0</v>
      </c>
      <c r="Q352" s="36">
        <v>0</v>
      </c>
      <c r="R352" s="36">
        <f t="shared" si="2900"/>
        <v>0</v>
      </c>
      <c r="S352" s="36"/>
      <c r="T352" s="36">
        <f t="shared" si="2901"/>
        <v>0</v>
      </c>
      <c r="U352" s="36">
        <v>0</v>
      </c>
      <c r="V352" s="36">
        <f t="shared" si="2902"/>
        <v>0</v>
      </c>
      <c r="W352" s="36">
        <v>0</v>
      </c>
      <c r="X352" s="36">
        <f t="shared" si="2903"/>
        <v>0</v>
      </c>
      <c r="Y352" s="36">
        <v>0</v>
      </c>
      <c r="Z352" s="36">
        <f t="shared" si="2904"/>
        <v>0</v>
      </c>
      <c r="AA352" s="36">
        <v>0</v>
      </c>
      <c r="AB352" s="36">
        <f t="shared" si="2905"/>
        <v>0</v>
      </c>
      <c r="AC352" s="36">
        <v>0</v>
      </c>
      <c r="AD352" s="36">
        <f t="shared" si="2906"/>
        <v>0</v>
      </c>
      <c r="AE352" s="36">
        <v>6</v>
      </c>
      <c r="AF352" s="36">
        <f t="shared" si="2907"/>
        <v>76941.626300000004</v>
      </c>
      <c r="AG352" s="36">
        <v>0</v>
      </c>
      <c r="AH352" s="36">
        <f t="shared" si="2908"/>
        <v>0</v>
      </c>
      <c r="AI352" s="36"/>
      <c r="AJ352" s="36">
        <f t="shared" si="2909"/>
        <v>0</v>
      </c>
      <c r="AK352" s="39">
        <v>0</v>
      </c>
      <c r="AL352" s="36">
        <f t="shared" si="2910"/>
        <v>0</v>
      </c>
      <c r="AM352" s="40">
        <v>13</v>
      </c>
      <c r="AN352" s="36">
        <f t="shared" si="2911"/>
        <v>192708.30342399998</v>
      </c>
      <c r="AO352" s="36"/>
      <c r="AP352" s="36">
        <f t="shared" si="2912"/>
        <v>0</v>
      </c>
      <c r="AQ352" s="36"/>
      <c r="AR352" s="36">
        <f t="shared" si="2913"/>
        <v>0</v>
      </c>
      <c r="AS352" s="36">
        <v>0</v>
      </c>
      <c r="AT352" s="36">
        <f t="shared" si="2914"/>
        <v>0</v>
      </c>
      <c r="AU352" s="36"/>
      <c r="AV352" s="36">
        <f t="shared" si="2915"/>
        <v>0</v>
      </c>
      <c r="AW352" s="36"/>
      <c r="AX352" s="36">
        <f t="shared" si="2916"/>
        <v>0</v>
      </c>
      <c r="AY352" s="36"/>
      <c r="AZ352" s="36">
        <f t="shared" si="2917"/>
        <v>0</v>
      </c>
      <c r="BA352" s="36">
        <v>0</v>
      </c>
      <c r="BB352" s="36">
        <f t="shared" si="2918"/>
        <v>0</v>
      </c>
      <c r="BC352" s="36">
        <v>0</v>
      </c>
      <c r="BD352" s="36">
        <f t="shared" si="2919"/>
        <v>0</v>
      </c>
      <c r="BE352" s="36">
        <v>0</v>
      </c>
      <c r="BF352" s="36">
        <f t="shared" si="2920"/>
        <v>0</v>
      </c>
      <c r="BG352" s="36">
        <v>0</v>
      </c>
      <c r="BH352" s="36">
        <f t="shared" si="2921"/>
        <v>0</v>
      </c>
      <c r="BI352" s="36">
        <v>0</v>
      </c>
      <c r="BJ352" s="36">
        <f t="shared" si="2922"/>
        <v>0</v>
      </c>
      <c r="BK352" s="36"/>
      <c r="BL352" s="36">
        <f t="shared" si="2923"/>
        <v>0</v>
      </c>
      <c r="BM352" s="46"/>
      <c r="BN352" s="36">
        <f t="shared" si="2924"/>
        <v>0</v>
      </c>
      <c r="BO352" s="36"/>
      <c r="BP352" s="36">
        <f t="shared" si="2925"/>
        <v>0</v>
      </c>
      <c r="BQ352" s="36"/>
      <c r="BR352" s="36">
        <f t="shared" si="2926"/>
        <v>0</v>
      </c>
      <c r="BS352" s="36">
        <v>0</v>
      </c>
      <c r="BT352" s="36">
        <f t="shared" si="2927"/>
        <v>0</v>
      </c>
      <c r="BU352" s="36">
        <v>0</v>
      </c>
      <c r="BV352" s="36">
        <f t="shared" si="2928"/>
        <v>0</v>
      </c>
      <c r="BW352" s="36"/>
      <c r="BX352" s="36">
        <f t="shared" si="2929"/>
        <v>0</v>
      </c>
      <c r="BY352" s="36">
        <v>0</v>
      </c>
      <c r="BZ352" s="36">
        <f t="shared" si="2930"/>
        <v>0</v>
      </c>
      <c r="CA352" s="36"/>
      <c r="CB352" s="36">
        <f t="shared" si="2931"/>
        <v>0</v>
      </c>
      <c r="CC352" s="36">
        <v>0</v>
      </c>
      <c r="CD352" s="36">
        <f t="shared" si="2932"/>
        <v>0</v>
      </c>
      <c r="CE352" s="36"/>
      <c r="CF352" s="36">
        <f t="shared" si="2933"/>
        <v>0</v>
      </c>
      <c r="CG352" s="36"/>
      <c r="CH352" s="36">
        <f t="shared" si="2934"/>
        <v>0</v>
      </c>
      <c r="CI352" s="36"/>
      <c r="CJ352" s="36">
        <f t="shared" si="2935"/>
        <v>0</v>
      </c>
      <c r="CK352" s="36">
        <v>23</v>
      </c>
      <c r="CL352" s="36">
        <f t="shared" si="2936"/>
        <v>337980.66776600003</v>
      </c>
      <c r="CM352" s="36">
        <v>2</v>
      </c>
      <c r="CN352" s="36">
        <f t="shared" si="2936"/>
        <v>33785.461667999989</v>
      </c>
      <c r="CO352" s="41"/>
      <c r="CP352" s="36">
        <f t="shared" si="2937"/>
        <v>0</v>
      </c>
      <c r="CQ352" s="36"/>
      <c r="CR352" s="36">
        <f t="shared" si="2938"/>
        <v>0</v>
      </c>
      <c r="CS352" s="36"/>
      <c r="CT352" s="36">
        <f t="shared" si="2939"/>
        <v>0</v>
      </c>
      <c r="CU352" s="36">
        <v>1</v>
      </c>
      <c r="CV352" s="36">
        <f t="shared" si="2940"/>
        <v>16541.891225999996</v>
      </c>
      <c r="CW352" s="36">
        <v>20</v>
      </c>
      <c r="CX352" s="36">
        <f t="shared" si="2941"/>
        <v>330223.99592000002</v>
      </c>
      <c r="CY352" s="36"/>
      <c r="CZ352" s="36">
        <f t="shared" si="2942"/>
        <v>0</v>
      </c>
      <c r="DA352" s="36"/>
      <c r="DB352" s="36">
        <f t="shared" si="2943"/>
        <v>0</v>
      </c>
      <c r="DC352" s="36"/>
      <c r="DD352" s="36">
        <f t="shared" si="2944"/>
        <v>0</v>
      </c>
      <c r="DE352" s="36"/>
      <c r="DF352" s="36">
        <f t="shared" si="2945"/>
        <v>0</v>
      </c>
      <c r="DG352" s="36">
        <v>6</v>
      </c>
      <c r="DH352" s="36">
        <f t="shared" si="2946"/>
        <v>106549.37496</v>
      </c>
      <c r="DI352" s="36">
        <v>3</v>
      </c>
      <c r="DJ352" s="36">
        <f t="shared" si="2947"/>
        <v>72915.723262500003</v>
      </c>
      <c r="DK352" s="36"/>
      <c r="DL352" s="36">
        <f t="shared" si="2898"/>
        <v>0</v>
      </c>
      <c r="DM352" s="36"/>
      <c r="DN352" s="36">
        <f t="shared" si="2794"/>
        <v>0</v>
      </c>
      <c r="DO352" s="36">
        <f t="shared" si="2848"/>
        <v>74</v>
      </c>
      <c r="DP352" s="36">
        <f t="shared" si="2848"/>
        <v>1167647.0445265002</v>
      </c>
      <c r="DQ352" s="47">
        <f t="shared" si="2899"/>
        <v>74</v>
      </c>
      <c r="DR352" s="80">
        <f t="shared" si="2793"/>
        <v>1</v>
      </c>
    </row>
    <row r="353" spans="1:122" ht="30" customHeight="1" x14ac:dyDescent="0.25">
      <c r="A353" s="43"/>
      <c r="B353" s="44">
        <v>305</v>
      </c>
      <c r="C353" s="31" t="s">
        <v>478</v>
      </c>
      <c r="D353" s="32">
        <f t="shared" si="2795"/>
        <v>19063</v>
      </c>
      <c r="E353" s="33">
        <v>18530</v>
      </c>
      <c r="F353" s="45">
        <v>8.4</v>
      </c>
      <c r="G353" s="35">
        <v>1</v>
      </c>
      <c r="H353" s="35">
        <v>1</v>
      </c>
      <c r="I353" s="32">
        <v>1.4</v>
      </c>
      <c r="J353" s="32">
        <v>1.68</v>
      </c>
      <c r="K353" s="32">
        <v>2.23</v>
      </c>
      <c r="L353" s="32">
        <v>2.57</v>
      </c>
      <c r="M353" s="36">
        <v>3</v>
      </c>
      <c r="N353" s="36">
        <f t="shared" si="2849"/>
        <v>702510.50099999993</v>
      </c>
      <c r="O353" s="36">
        <v>0</v>
      </c>
      <c r="P353" s="36">
        <f t="shared" si="2849"/>
        <v>0</v>
      </c>
      <c r="Q353" s="36"/>
      <c r="R353" s="36">
        <f t="shared" si="2900"/>
        <v>0</v>
      </c>
      <c r="S353" s="36"/>
      <c r="T353" s="36">
        <f t="shared" si="2901"/>
        <v>0</v>
      </c>
      <c r="U353" s="36"/>
      <c r="V353" s="36">
        <f t="shared" si="2902"/>
        <v>0</v>
      </c>
      <c r="W353" s="36">
        <v>0</v>
      </c>
      <c r="X353" s="36">
        <f t="shared" si="2903"/>
        <v>0</v>
      </c>
      <c r="Y353" s="36"/>
      <c r="Z353" s="36">
        <f t="shared" si="2904"/>
        <v>0</v>
      </c>
      <c r="AA353" s="36"/>
      <c r="AB353" s="36">
        <f t="shared" si="2905"/>
        <v>0</v>
      </c>
      <c r="AC353" s="36">
        <v>0</v>
      </c>
      <c r="AD353" s="36">
        <f t="shared" si="2906"/>
        <v>0</v>
      </c>
      <c r="AE353" s="36">
        <v>0</v>
      </c>
      <c r="AF353" s="36">
        <f t="shared" si="2907"/>
        <v>0</v>
      </c>
      <c r="AG353" s="36"/>
      <c r="AH353" s="36">
        <f t="shared" si="2908"/>
        <v>0</v>
      </c>
      <c r="AI353" s="36"/>
      <c r="AJ353" s="36">
        <f t="shared" si="2909"/>
        <v>0</v>
      </c>
      <c r="AK353" s="39">
        <v>0</v>
      </c>
      <c r="AL353" s="36">
        <f t="shared" si="2910"/>
        <v>0</v>
      </c>
      <c r="AM353" s="40">
        <v>0</v>
      </c>
      <c r="AN353" s="36">
        <f t="shared" si="2911"/>
        <v>0</v>
      </c>
      <c r="AO353" s="36"/>
      <c r="AP353" s="36">
        <f t="shared" si="2912"/>
        <v>0</v>
      </c>
      <c r="AQ353" s="36"/>
      <c r="AR353" s="36">
        <f t="shared" si="2913"/>
        <v>0</v>
      </c>
      <c r="AS353" s="36"/>
      <c r="AT353" s="36">
        <f t="shared" si="2914"/>
        <v>0</v>
      </c>
      <c r="AU353" s="36"/>
      <c r="AV353" s="36">
        <f t="shared" si="2915"/>
        <v>0</v>
      </c>
      <c r="AW353" s="36"/>
      <c r="AX353" s="36">
        <f t="shared" si="2916"/>
        <v>0</v>
      </c>
      <c r="AY353" s="36"/>
      <c r="AZ353" s="36">
        <f t="shared" si="2917"/>
        <v>0</v>
      </c>
      <c r="BA353" s="36"/>
      <c r="BB353" s="36">
        <f t="shared" si="2918"/>
        <v>0</v>
      </c>
      <c r="BC353" s="36"/>
      <c r="BD353" s="36">
        <f t="shared" si="2919"/>
        <v>0</v>
      </c>
      <c r="BE353" s="36"/>
      <c r="BF353" s="36">
        <f t="shared" si="2920"/>
        <v>0</v>
      </c>
      <c r="BG353" s="36"/>
      <c r="BH353" s="36">
        <f t="shared" si="2921"/>
        <v>0</v>
      </c>
      <c r="BI353" s="36">
        <v>0</v>
      </c>
      <c r="BJ353" s="36">
        <f t="shared" si="2922"/>
        <v>0</v>
      </c>
      <c r="BK353" s="36"/>
      <c r="BL353" s="36">
        <f t="shared" si="2923"/>
        <v>0</v>
      </c>
      <c r="BM353" s="46"/>
      <c r="BN353" s="36">
        <f t="shared" si="2924"/>
        <v>0</v>
      </c>
      <c r="BO353" s="36"/>
      <c r="BP353" s="36">
        <f t="shared" si="2925"/>
        <v>0</v>
      </c>
      <c r="BQ353" s="36"/>
      <c r="BR353" s="36">
        <f t="shared" si="2926"/>
        <v>0</v>
      </c>
      <c r="BS353" s="36"/>
      <c r="BT353" s="36">
        <f t="shared" si="2927"/>
        <v>0</v>
      </c>
      <c r="BU353" s="36"/>
      <c r="BV353" s="36">
        <f t="shared" si="2928"/>
        <v>0</v>
      </c>
      <c r="BW353" s="36"/>
      <c r="BX353" s="36">
        <f t="shared" si="2929"/>
        <v>0</v>
      </c>
      <c r="BY353" s="36"/>
      <c r="BZ353" s="36">
        <f t="shared" si="2930"/>
        <v>0</v>
      </c>
      <c r="CA353" s="36"/>
      <c r="CB353" s="36">
        <f t="shared" si="2931"/>
        <v>0</v>
      </c>
      <c r="CC353" s="36"/>
      <c r="CD353" s="36">
        <f t="shared" si="2932"/>
        <v>0</v>
      </c>
      <c r="CE353" s="36"/>
      <c r="CF353" s="36">
        <f t="shared" si="2933"/>
        <v>0</v>
      </c>
      <c r="CG353" s="36"/>
      <c r="CH353" s="36">
        <f t="shared" si="2934"/>
        <v>0</v>
      </c>
      <c r="CI353" s="36"/>
      <c r="CJ353" s="36">
        <f t="shared" si="2935"/>
        <v>0</v>
      </c>
      <c r="CK353" s="36"/>
      <c r="CL353" s="36">
        <f t="shared" si="2936"/>
        <v>0</v>
      </c>
      <c r="CM353" s="36"/>
      <c r="CN353" s="36">
        <f t="shared" si="2936"/>
        <v>0</v>
      </c>
      <c r="CO353" s="41"/>
      <c r="CP353" s="36">
        <f t="shared" si="2937"/>
        <v>0</v>
      </c>
      <c r="CQ353" s="36"/>
      <c r="CR353" s="36">
        <f t="shared" si="2938"/>
        <v>0</v>
      </c>
      <c r="CS353" s="36"/>
      <c r="CT353" s="36">
        <f t="shared" si="2939"/>
        <v>0</v>
      </c>
      <c r="CU353" s="36"/>
      <c r="CV353" s="36">
        <f t="shared" si="2940"/>
        <v>0</v>
      </c>
      <c r="CW353" s="36"/>
      <c r="CX353" s="36">
        <f t="shared" si="2941"/>
        <v>0</v>
      </c>
      <c r="CY353" s="36"/>
      <c r="CZ353" s="36">
        <f t="shared" si="2942"/>
        <v>0</v>
      </c>
      <c r="DA353" s="36"/>
      <c r="DB353" s="36">
        <f t="shared" si="2943"/>
        <v>0</v>
      </c>
      <c r="DC353" s="36"/>
      <c r="DD353" s="36">
        <f t="shared" si="2944"/>
        <v>0</v>
      </c>
      <c r="DE353" s="36"/>
      <c r="DF353" s="36">
        <f t="shared" si="2945"/>
        <v>0</v>
      </c>
      <c r="DG353" s="36"/>
      <c r="DH353" s="36">
        <f t="shared" si="2946"/>
        <v>0</v>
      </c>
      <c r="DI353" s="36"/>
      <c r="DJ353" s="36">
        <f t="shared" si="2947"/>
        <v>0</v>
      </c>
      <c r="DK353" s="36"/>
      <c r="DL353" s="36">
        <f t="shared" si="2898"/>
        <v>0</v>
      </c>
      <c r="DM353" s="36"/>
      <c r="DN353" s="36">
        <f t="shared" si="2794"/>
        <v>0</v>
      </c>
      <c r="DO353" s="36">
        <f t="shared" si="2848"/>
        <v>3</v>
      </c>
      <c r="DP353" s="36">
        <f t="shared" si="2848"/>
        <v>702510.50099999993</v>
      </c>
      <c r="DQ353" s="47">
        <f t="shared" si="2899"/>
        <v>3</v>
      </c>
      <c r="DR353" s="80">
        <f t="shared" si="2793"/>
        <v>1</v>
      </c>
    </row>
    <row r="354" spans="1:122" ht="30" customHeight="1" x14ac:dyDescent="0.25">
      <c r="A354" s="43">
        <v>1</v>
      </c>
      <c r="B354" s="44">
        <v>306</v>
      </c>
      <c r="C354" s="31" t="s">
        <v>479</v>
      </c>
      <c r="D354" s="32">
        <f t="shared" si="2795"/>
        <v>19063</v>
      </c>
      <c r="E354" s="33">
        <v>18530</v>
      </c>
      <c r="F354" s="45">
        <v>2.3199999999999998</v>
      </c>
      <c r="G354" s="35">
        <v>1</v>
      </c>
      <c r="H354" s="35">
        <v>1</v>
      </c>
      <c r="I354" s="32">
        <v>1.4</v>
      </c>
      <c r="J354" s="32">
        <v>1.68</v>
      </c>
      <c r="K354" s="32">
        <v>2.23</v>
      </c>
      <c r="L354" s="32">
        <v>2.57</v>
      </c>
      <c r="M354" s="36">
        <v>0</v>
      </c>
      <c r="N354" s="36">
        <f>(M354/12*5*$D354*$F354*$G354*$I354)+(M354/12*7*$E354*$F354*$H354*$I354)</f>
        <v>0</v>
      </c>
      <c r="O354" s="36">
        <v>0</v>
      </c>
      <c r="P354" s="36">
        <f>(O354/12*5*$D354*$F354*$G354*$I354)+(O354/12*7*$E354*$F354*$H354*$I354)</f>
        <v>0</v>
      </c>
      <c r="Q354" s="36"/>
      <c r="R354" s="36">
        <f>(Q354/12*5*$D354*$F354*$G354*$I354)+(Q354/12*7*$E354*$F354*$H354*$I354)</f>
        <v>0</v>
      </c>
      <c r="S354" s="36"/>
      <c r="T354" s="36">
        <f>(S354/12*5*$D354*$F354*$G354*$I354)+(S354/12*7*$E354*$F354*$H354*$I354)</f>
        <v>0</v>
      </c>
      <c r="U354" s="36"/>
      <c r="V354" s="36">
        <f>(U354/12*5*$D354*$F354*$G354*$I354)+(U354/12*7*$E354*$F354*$H354*$I354)</f>
        <v>0</v>
      </c>
      <c r="W354" s="36">
        <v>0</v>
      </c>
      <c r="X354" s="36">
        <f>(W354/12*5*$D354*$F354*$G354*$I354)+(W354/12*7*$E354*$F354*$H354*$I354)</f>
        <v>0</v>
      </c>
      <c r="Y354" s="36"/>
      <c r="Z354" s="36">
        <f>(Y354/12*5*$D354*$F354*$G354*$I354)+(Y354/12*7*$E354*$F354*$H354*$I354)</f>
        <v>0</v>
      </c>
      <c r="AA354" s="36"/>
      <c r="AB354" s="36">
        <f>(AA354/12*5*$D354*$F354*$G354*$I354)+(AA354/12*7*$E354*$F354*$H354*$I354)</f>
        <v>0</v>
      </c>
      <c r="AC354" s="36">
        <v>0</v>
      </c>
      <c r="AD354" s="36">
        <f>(AC354/12*5*$D354*$F354*$G354*$I354)+(AC354/12*7*$E354*$F354*$H354*$I354)</f>
        <v>0</v>
      </c>
      <c r="AE354" s="36">
        <v>0</v>
      </c>
      <c r="AF354" s="36">
        <f>(AE354/12*5*$D354*$F354*$G354*$I354)+(AE354/12*7*$E354*$F354*$H354*$I354)</f>
        <v>0</v>
      </c>
      <c r="AG354" s="36"/>
      <c r="AH354" s="36">
        <f>(AG354/12*5*$D354*$F354*$G354*$I354)+(AG354/12*7*$E354*$F354*$H354*$I354)</f>
        <v>0</v>
      </c>
      <c r="AI354" s="36"/>
      <c r="AJ354" s="36">
        <f>(AI354/12*5*$D354*$F354*$G354*$I354)+(AI354/12*7*$E354*$F354*$H354*$I354)</f>
        <v>0</v>
      </c>
      <c r="AK354" s="39">
        <v>0</v>
      </c>
      <c r="AL354" s="36">
        <f>(AK354/12*5*$D354*$F354*$G354*$I354)+(AK354/12*7*$E354*$F354*$H354*$I354)</f>
        <v>0</v>
      </c>
      <c r="AM354" s="40">
        <v>0</v>
      </c>
      <c r="AN354" s="36">
        <f>(AM354/12*5*$D354*$F354*$G354*$J354)+(AM354/12*7*$E354*$F354*$H354*$J354)</f>
        <v>0</v>
      </c>
      <c r="AO354" s="36"/>
      <c r="AP354" s="36">
        <f>(AO354/12*5*$D354*$F354*$G354*$J354)+(AO354/12*7*$E354*$F354*$H354*$J354)</f>
        <v>0</v>
      </c>
      <c r="AQ354" s="36"/>
      <c r="AR354" s="36">
        <f>(AQ354/12*5*$D354*$F354*$G354*$J354)+(AQ354/12*7*$E354*$F354*$H354*$J354)</f>
        <v>0</v>
      </c>
      <c r="AS354" s="36"/>
      <c r="AT354" s="36">
        <f>(AS354/12*5*$D354*$F354*$G354*$J354)+(AS354/12*7*$E354*$F354*$H354*$J354)</f>
        <v>0</v>
      </c>
      <c r="AU354" s="36"/>
      <c r="AV354" s="36">
        <f>(AU354/12*5*$D354*$F354*$G354*$I354)+(AU354/12*7*$E354*$F354*$H354*$I354)</f>
        <v>0</v>
      </c>
      <c r="AW354" s="36"/>
      <c r="AX354" s="36">
        <f>(AW354/12*5*$D354*$F354*$G354*$I354)+(AW354/12*7*$E354*$F354*$H354*$I354)</f>
        <v>0</v>
      </c>
      <c r="AY354" s="36"/>
      <c r="AZ354" s="36">
        <f>(AY354/12*5*$D354*$F354*$G354*$J354)+(AY354/12*7*$E354*$F354*$H354*$J354)</f>
        <v>0</v>
      </c>
      <c r="BA354" s="36"/>
      <c r="BB354" s="36">
        <f>(BA354/12*5*$D354*$F354*$G354*$I354)+(BA354/12*7*$E354*$F354*$H354*$I354)</f>
        <v>0</v>
      </c>
      <c r="BC354" s="36"/>
      <c r="BD354" s="36">
        <f>(BC354/12*5*$D354*$F354*$G354*$I354)+(BC354/12*7*$E354*$F354*$H354*$I354)</f>
        <v>0</v>
      </c>
      <c r="BE354" s="36"/>
      <c r="BF354" s="36">
        <f>(BE354/12*5*$D354*$F354*$G354*$I354)+(BE354/12*7*$E354*$F354*$H354*$I354)</f>
        <v>0</v>
      </c>
      <c r="BG354" s="36"/>
      <c r="BH354" s="36">
        <f>(BG354/12*5*$D354*$F354*$G354*$J354)+(BG354/12*7*$E354*$F354*$H354*$J354)</f>
        <v>0</v>
      </c>
      <c r="BI354" s="36">
        <v>0</v>
      </c>
      <c r="BJ354" s="36">
        <f>(BI354/12*5*$D354*$F354*$G354*$I354)+(BI354/12*7*$E354*$F354*$H354*$I354)</f>
        <v>0</v>
      </c>
      <c r="BK354" s="36"/>
      <c r="BL354" s="36">
        <f>(BK354/12*5*$D354*$F354*$G354*$I354)+(BK354/12*7*$E354*$F354*$H354*$I354)</f>
        <v>0</v>
      </c>
      <c r="BM354" s="46"/>
      <c r="BN354" s="36">
        <f>(BM354/12*5*$D354*$F354*$G354*$J354)+(BM354/12*7*$E354*$F354*$H354*$J354)</f>
        <v>0</v>
      </c>
      <c r="BO354" s="36"/>
      <c r="BP354" s="36">
        <f>(BO354/12*5*$D354*$F354*$G354*$J354)+(BO354/12*7*$E354*$F354*$H354*$J354)</f>
        <v>0</v>
      </c>
      <c r="BQ354" s="36"/>
      <c r="BR354" s="36">
        <f>(BQ354/12*5*$D354*$F354*$G354*$I354)+(BQ354/12*7*$E354*$F354*$H354*$I354)</f>
        <v>0</v>
      </c>
      <c r="BS354" s="36"/>
      <c r="BT354" s="36">
        <f>(BS354/12*5*$D354*$F354*$G354*$I354)+(BS354/12*7*$E354*$F354*$H354*$I354)</f>
        <v>0</v>
      </c>
      <c r="BU354" s="36"/>
      <c r="BV354" s="36">
        <f>(BU354/12*5*$D354*$F354*$G354*$J354)+(BU354/12*7*$E354*$F354*$H354*$J354)</f>
        <v>0</v>
      </c>
      <c r="BW354" s="36"/>
      <c r="BX354" s="36">
        <f>(BW354/12*5*$D354*$F354*$G354*$J354)+(BW354/12*7*$E354*$F354*$H354*$J354)</f>
        <v>0</v>
      </c>
      <c r="BY354" s="36"/>
      <c r="BZ354" s="36">
        <f>(BY354/12*5*$D354*$F354*$G354*$I354)+(BY354/12*7*$E354*$F354*$H354*$I354)</f>
        <v>0</v>
      </c>
      <c r="CA354" s="36"/>
      <c r="CB354" s="36">
        <f>(CA354/12*5*$D354*$F354*$G354*$J354)+(CA354/12*7*$E354*$F354*$H354*$J354)</f>
        <v>0</v>
      </c>
      <c r="CC354" s="36"/>
      <c r="CD354" s="36">
        <f>(CC354/12*5*$D354*$F354*$G354*$I354)+(CC354/12*7*$E354*$F354*$H354*$I354)</f>
        <v>0</v>
      </c>
      <c r="CE354" s="36"/>
      <c r="CF354" s="36">
        <f>(CE354/12*5*$D354*$F354*$G354*$I354)+(CE354/12*7*$E354*$F354*$H354*$I354)</f>
        <v>0</v>
      </c>
      <c r="CG354" s="36"/>
      <c r="CH354" s="36">
        <f>(CG354/12*5*$D354*$F354*$G354*$I354)+(CG354/12*7*$E354*$F354*$H354*$I354)</f>
        <v>0</v>
      </c>
      <c r="CI354" s="36"/>
      <c r="CJ354" s="36">
        <f>(CI354/12*5*$D354*$F354*$G354*$I354)+(CI354/12*7*$E354*$F354*$H354*$I354)</f>
        <v>0</v>
      </c>
      <c r="CK354" s="36"/>
      <c r="CL354" s="36">
        <f>(CK354/12*5*$D354*$F354*$G354*$J354)+(CK354/12*7*$E354*$F354*$H354*$J354)</f>
        <v>0</v>
      </c>
      <c r="CM354" s="36"/>
      <c r="CN354" s="36">
        <f>(CM354/12*5*$D354*$F354*$G354*$J354)+(CM354/12*7*$E354*$F354*$H354*$J354)</f>
        <v>0</v>
      </c>
      <c r="CO354" s="41"/>
      <c r="CP354" s="36">
        <f>(CO354/12*5*$D354*$F354*$G354*$I354)+(CO354/12*7*$E354*$F354*$H354*$I354)</f>
        <v>0</v>
      </c>
      <c r="CQ354" s="36"/>
      <c r="CR354" s="36">
        <f>(CQ354/12*5*$D354*$F354*$G354*$J354)+(CQ354/12*7*$E354*$F354*$H354*$J354)</f>
        <v>0</v>
      </c>
      <c r="CS354" s="36"/>
      <c r="CT354" s="36">
        <f>(CS354/12*5*$D354*$F354*$G354*$J354)+(CS354/12*7*$E354*$F354*$H354*$J354)</f>
        <v>0</v>
      </c>
      <c r="CU354" s="36"/>
      <c r="CV354" s="36">
        <f>(CU354/12*5*$D354*$F354*$G354*$J354)+(CU354/12*7*$E354*$F354*$H354*$J354)</f>
        <v>0</v>
      </c>
      <c r="CW354" s="36"/>
      <c r="CX354" s="36">
        <f>(CW354/12*5*$D354*$F354*$G354*$J354)+(CW354/12*7*$E354*$F354*$H354*$J354)</f>
        <v>0</v>
      </c>
      <c r="CY354" s="36"/>
      <c r="CZ354" s="36">
        <f>(CY354/12*5*$D354*$F354*$G354*$J354)+(CY354/12*7*$E354*$F354*$H354*$J354)</f>
        <v>0</v>
      </c>
      <c r="DA354" s="36"/>
      <c r="DB354" s="36">
        <f>(DA354/12*5*$D354*$F354*$G354*$I354)+(DA354/12*7*$E354*$F354*$H354*$I354)</f>
        <v>0</v>
      </c>
      <c r="DC354" s="36"/>
      <c r="DD354" s="36">
        <f>(DC354/12*5*$D354*$F354*$G354*$I354)+(DC354/12*7*$E354*$F354*$H354*$I354)</f>
        <v>0</v>
      </c>
      <c r="DE354" s="36"/>
      <c r="DF354" s="36">
        <f>(DE354/12*5*$D354*$F354*$G354*$J354)+(DE354/12*7*$E354*$F354*$H354*$J354)</f>
        <v>0</v>
      </c>
      <c r="DG354" s="36"/>
      <c r="DH354" s="36">
        <f>(DG354/12*5*$D354*$F354*$G354*$J354)+(DG354/12*7*$E354*$F354*$H354*$J354)</f>
        <v>0</v>
      </c>
      <c r="DI354" s="36"/>
      <c r="DJ354" s="36">
        <f>(DI354/12*5*$D354*$F354*$G354*$K354)+(DI354/12*7*$E354*$F354*$H354*$K354)</f>
        <v>0</v>
      </c>
      <c r="DK354" s="7"/>
      <c r="DL354" s="36">
        <f>(DK354/12*5*$D354*$F354*$G354*$L354)+(DK354/12*7*$E354*$F354*$H354*$L354)</f>
        <v>0</v>
      </c>
      <c r="DM354" s="36"/>
      <c r="DN354" s="36">
        <f>(DM354*$D354*$F354*$G354*$J354)</f>
        <v>0</v>
      </c>
      <c r="DO354" s="36">
        <f t="shared" si="2848"/>
        <v>0</v>
      </c>
      <c r="DP354" s="36">
        <f t="shared" si="2848"/>
        <v>0</v>
      </c>
      <c r="DQ354" s="47">
        <f t="shared" si="2899"/>
        <v>0</v>
      </c>
      <c r="DR354" s="80"/>
    </row>
    <row r="355" spans="1:122" ht="15.75" customHeight="1" x14ac:dyDescent="0.25">
      <c r="A355" s="43">
        <v>37</v>
      </c>
      <c r="B355" s="71"/>
      <c r="C355" s="67" t="s">
        <v>480</v>
      </c>
      <c r="D355" s="32">
        <f t="shared" si="2795"/>
        <v>19063</v>
      </c>
      <c r="E355" s="33">
        <v>18530</v>
      </c>
      <c r="F355" s="72">
        <v>0.75</v>
      </c>
      <c r="G355" s="35">
        <v>1</v>
      </c>
      <c r="H355" s="35">
        <v>1</v>
      </c>
      <c r="I355" s="32">
        <v>1.4</v>
      </c>
      <c r="J355" s="32">
        <v>1.68</v>
      </c>
      <c r="K355" s="32">
        <v>2.23</v>
      </c>
      <c r="L355" s="32">
        <v>2.57</v>
      </c>
      <c r="M355" s="51">
        <f t="shared" ref="M355" si="2948">SUM(M356:M364)</f>
        <v>0</v>
      </c>
      <c r="N355" s="51">
        <f t="shared" ref="N355:BY355" si="2949">SUM(N356:N364)</f>
        <v>0</v>
      </c>
      <c r="O355" s="51">
        <f t="shared" si="2949"/>
        <v>0</v>
      </c>
      <c r="P355" s="51">
        <f t="shared" si="2949"/>
        <v>0</v>
      </c>
      <c r="Q355" s="51">
        <f t="shared" si="2949"/>
        <v>0</v>
      </c>
      <c r="R355" s="51">
        <f t="shared" si="2949"/>
        <v>0</v>
      </c>
      <c r="S355" s="51">
        <f t="shared" si="2949"/>
        <v>0</v>
      </c>
      <c r="T355" s="51">
        <f t="shared" si="2949"/>
        <v>0</v>
      </c>
      <c r="U355" s="51">
        <f t="shared" si="2949"/>
        <v>0</v>
      </c>
      <c r="V355" s="51">
        <f t="shared" si="2949"/>
        <v>0</v>
      </c>
      <c r="W355" s="51">
        <f t="shared" si="2949"/>
        <v>0</v>
      </c>
      <c r="X355" s="51">
        <f t="shared" si="2949"/>
        <v>0</v>
      </c>
      <c r="Y355" s="51">
        <f t="shared" si="2949"/>
        <v>0</v>
      </c>
      <c r="Z355" s="51">
        <f t="shared" si="2949"/>
        <v>0</v>
      </c>
      <c r="AA355" s="51">
        <f t="shared" si="2949"/>
        <v>0</v>
      </c>
      <c r="AB355" s="51">
        <f t="shared" si="2949"/>
        <v>0</v>
      </c>
      <c r="AC355" s="51">
        <f t="shared" si="2949"/>
        <v>0</v>
      </c>
      <c r="AD355" s="51">
        <f t="shared" si="2949"/>
        <v>0</v>
      </c>
      <c r="AE355" s="51">
        <f t="shared" si="2949"/>
        <v>0</v>
      </c>
      <c r="AF355" s="51">
        <f t="shared" si="2949"/>
        <v>0</v>
      </c>
      <c r="AG355" s="51">
        <f t="shared" si="2949"/>
        <v>0</v>
      </c>
      <c r="AH355" s="51">
        <f t="shared" si="2949"/>
        <v>0</v>
      </c>
      <c r="AI355" s="51">
        <f t="shared" si="2949"/>
        <v>0</v>
      </c>
      <c r="AJ355" s="51">
        <f t="shared" si="2949"/>
        <v>0</v>
      </c>
      <c r="AK355" s="51">
        <f t="shared" si="2949"/>
        <v>0</v>
      </c>
      <c r="AL355" s="51">
        <f t="shared" si="2949"/>
        <v>0</v>
      </c>
      <c r="AM355" s="51">
        <f t="shared" si="2949"/>
        <v>0</v>
      </c>
      <c r="AN355" s="51">
        <f t="shared" si="2949"/>
        <v>0</v>
      </c>
      <c r="AO355" s="51">
        <f t="shared" si="2949"/>
        <v>0</v>
      </c>
      <c r="AP355" s="51">
        <f t="shared" si="2949"/>
        <v>0</v>
      </c>
      <c r="AQ355" s="51">
        <f t="shared" si="2949"/>
        <v>0</v>
      </c>
      <c r="AR355" s="51">
        <f t="shared" si="2949"/>
        <v>0</v>
      </c>
      <c r="AS355" s="51">
        <f t="shared" si="2949"/>
        <v>0</v>
      </c>
      <c r="AT355" s="51">
        <f t="shared" si="2949"/>
        <v>0</v>
      </c>
      <c r="AU355" s="51">
        <f t="shared" si="2949"/>
        <v>2260</v>
      </c>
      <c r="AV355" s="51">
        <f t="shared" si="2949"/>
        <v>69255650.486166656</v>
      </c>
      <c r="AW355" s="51">
        <f t="shared" si="2949"/>
        <v>1248</v>
      </c>
      <c r="AX355" s="51">
        <f t="shared" si="2949"/>
        <v>59893057.577500001</v>
      </c>
      <c r="AY355" s="51">
        <f t="shared" si="2949"/>
        <v>0</v>
      </c>
      <c r="AZ355" s="51">
        <f t="shared" si="2949"/>
        <v>0</v>
      </c>
      <c r="BA355" s="51">
        <f t="shared" si="2949"/>
        <v>0</v>
      </c>
      <c r="BB355" s="51">
        <f t="shared" si="2949"/>
        <v>0</v>
      </c>
      <c r="BC355" s="51">
        <f t="shared" si="2949"/>
        <v>0</v>
      </c>
      <c r="BD355" s="51">
        <f t="shared" si="2949"/>
        <v>0</v>
      </c>
      <c r="BE355" s="51">
        <f t="shared" si="2949"/>
        <v>0</v>
      </c>
      <c r="BF355" s="51">
        <f t="shared" si="2949"/>
        <v>0</v>
      </c>
      <c r="BG355" s="51">
        <f t="shared" si="2949"/>
        <v>0</v>
      </c>
      <c r="BH355" s="51">
        <f t="shared" si="2949"/>
        <v>0</v>
      </c>
      <c r="BI355" s="51">
        <f t="shared" si="2949"/>
        <v>0</v>
      </c>
      <c r="BJ355" s="51">
        <f t="shared" si="2949"/>
        <v>0</v>
      </c>
      <c r="BK355" s="51">
        <f t="shared" si="2949"/>
        <v>0</v>
      </c>
      <c r="BL355" s="51">
        <f t="shared" si="2949"/>
        <v>0</v>
      </c>
      <c r="BM355" s="51">
        <f t="shared" si="2949"/>
        <v>0</v>
      </c>
      <c r="BN355" s="51">
        <f t="shared" si="2949"/>
        <v>0</v>
      </c>
      <c r="BO355" s="51">
        <f t="shared" si="2949"/>
        <v>0</v>
      </c>
      <c r="BP355" s="51">
        <f t="shared" si="2949"/>
        <v>0</v>
      </c>
      <c r="BQ355" s="51">
        <f t="shared" si="2949"/>
        <v>0</v>
      </c>
      <c r="BR355" s="51">
        <f t="shared" si="2949"/>
        <v>0</v>
      </c>
      <c r="BS355" s="51">
        <f t="shared" si="2949"/>
        <v>0</v>
      </c>
      <c r="BT355" s="51">
        <f t="shared" si="2949"/>
        <v>0</v>
      </c>
      <c r="BU355" s="51">
        <f t="shared" si="2949"/>
        <v>0</v>
      </c>
      <c r="BV355" s="51">
        <f t="shared" si="2949"/>
        <v>0</v>
      </c>
      <c r="BW355" s="51">
        <f t="shared" si="2949"/>
        <v>15</v>
      </c>
      <c r="BX355" s="51">
        <f t="shared" si="2949"/>
        <v>475726.06969999999</v>
      </c>
      <c r="BY355" s="51">
        <f t="shared" si="2949"/>
        <v>0</v>
      </c>
      <c r="BZ355" s="51">
        <f t="shared" ref="BZ355:DQ355" si="2950">SUM(BZ356:BZ364)</f>
        <v>0</v>
      </c>
      <c r="CA355" s="51">
        <f t="shared" si="2950"/>
        <v>100</v>
      </c>
      <c r="CB355" s="51">
        <f t="shared" si="2950"/>
        <v>5303614.2249999996</v>
      </c>
      <c r="CC355" s="51">
        <f t="shared" si="2950"/>
        <v>0</v>
      </c>
      <c r="CD355" s="51">
        <f t="shared" si="2950"/>
        <v>0</v>
      </c>
      <c r="CE355" s="51">
        <f t="shared" si="2950"/>
        <v>0</v>
      </c>
      <c r="CF355" s="51">
        <f t="shared" si="2950"/>
        <v>0</v>
      </c>
      <c r="CG355" s="51">
        <f t="shared" si="2950"/>
        <v>0</v>
      </c>
      <c r="CH355" s="51">
        <f t="shared" si="2950"/>
        <v>0</v>
      </c>
      <c r="CI355" s="51">
        <f t="shared" si="2950"/>
        <v>0</v>
      </c>
      <c r="CJ355" s="51">
        <f t="shared" si="2950"/>
        <v>0</v>
      </c>
      <c r="CK355" s="51">
        <f t="shared" si="2950"/>
        <v>0</v>
      </c>
      <c r="CL355" s="51">
        <f t="shared" si="2950"/>
        <v>0</v>
      </c>
      <c r="CM355" s="51">
        <f t="shared" si="2950"/>
        <v>0</v>
      </c>
      <c r="CN355" s="51">
        <f t="shared" si="2950"/>
        <v>0</v>
      </c>
      <c r="CO355" s="59">
        <f t="shared" si="2950"/>
        <v>0</v>
      </c>
      <c r="CP355" s="51">
        <f t="shared" si="2950"/>
        <v>0</v>
      </c>
      <c r="CQ355" s="51">
        <f t="shared" si="2950"/>
        <v>0</v>
      </c>
      <c r="CR355" s="51">
        <f t="shared" si="2950"/>
        <v>0</v>
      </c>
      <c r="CS355" s="51">
        <f t="shared" si="2950"/>
        <v>0</v>
      </c>
      <c r="CT355" s="51">
        <f t="shared" si="2950"/>
        <v>0</v>
      </c>
      <c r="CU355" s="51">
        <f t="shared" si="2950"/>
        <v>0</v>
      </c>
      <c r="CV355" s="51">
        <f t="shared" si="2950"/>
        <v>0</v>
      </c>
      <c r="CW355" s="51">
        <f t="shared" si="2950"/>
        <v>0</v>
      </c>
      <c r="CX355" s="51">
        <f t="shared" si="2950"/>
        <v>0</v>
      </c>
      <c r="CY355" s="51">
        <f t="shared" si="2950"/>
        <v>0</v>
      </c>
      <c r="CZ355" s="51">
        <f t="shared" si="2950"/>
        <v>0</v>
      </c>
      <c r="DA355" s="51">
        <f t="shared" si="2950"/>
        <v>0</v>
      </c>
      <c r="DB355" s="51">
        <f t="shared" si="2950"/>
        <v>0</v>
      </c>
      <c r="DC355" s="51">
        <f t="shared" si="2950"/>
        <v>0</v>
      </c>
      <c r="DD355" s="51">
        <f t="shared" si="2950"/>
        <v>0</v>
      </c>
      <c r="DE355" s="51">
        <f t="shared" si="2950"/>
        <v>0</v>
      </c>
      <c r="DF355" s="51">
        <f t="shared" si="2950"/>
        <v>0</v>
      </c>
      <c r="DG355" s="51">
        <f t="shared" si="2950"/>
        <v>0</v>
      </c>
      <c r="DH355" s="51">
        <f t="shared" si="2950"/>
        <v>0</v>
      </c>
      <c r="DI355" s="51">
        <f t="shared" si="2950"/>
        <v>0</v>
      </c>
      <c r="DJ355" s="51">
        <f t="shared" si="2950"/>
        <v>0</v>
      </c>
      <c r="DK355" s="51">
        <f t="shared" si="2950"/>
        <v>0</v>
      </c>
      <c r="DL355" s="51">
        <f t="shared" si="2950"/>
        <v>0</v>
      </c>
      <c r="DM355" s="51">
        <f t="shared" si="2950"/>
        <v>0</v>
      </c>
      <c r="DN355" s="51">
        <f t="shared" si="2950"/>
        <v>0</v>
      </c>
      <c r="DO355" s="51">
        <f t="shared" si="2950"/>
        <v>3623</v>
      </c>
      <c r="DP355" s="51">
        <f t="shared" si="2950"/>
        <v>134928048.35836667</v>
      </c>
      <c r="DQ355" s="51">
        <f t="shared" si="2950"/>
        <v>3623</v>
      </c>
      <c r="DR355" s="70">
        <f t="shared" ref="DR355" si="2951">SUM(DQ355/DO355)</f>
        <v>1</v>
      </c>
    </row>
    <row r="356" spans="1:122" ht="15.75" customHeight="1" x14ac:dyDescent="0.25">
      <c r="A356" s="43"/>
      <c r="B356" s="44">
        <v>307</v>
      </c>
      <c r="C356" s="31" t="s">
        <v>481</v>
      </c>
      <c r="D356" s="32">
        <f t="shared" si="2795"/>
        <v>19063</v>
      </c>
      <c r="E356" s="33">
        <v>18530</v>
      </c>
      <c r="F356" s="45">
        <v>3</v>
      </c>
      <c r="G356" s="35">
        <v>1</v>
      </c>
      <c r="H356" s="35">
        <v>1</v>
      </c>
      <c r="I356" s="32">
        <v>1.4</v>
      </c>
      <c r="J356" s="32">
        <v>1.68</v>
      </c>
      <c r="K356" s="32">
        <v>2.23</v>
      </c>
      <c r="L356" s="32">
        <v>2.57</v>
      </c>
      <c r="M356" s="36">
        <v>0</v>
      </c>
      <c r="N356" s="36">
        <f t="shared" ref="N356:P364" si="2952">(M356/12*5*$D356*$F356*$G356*$I356*N$11)+(M356/12*7*$E356*$F356*$H356*$I356*N$12)</f>
        <v>0</v>
      </c>
      <c r="O356" s="36">
        <v>0</v>
      </c>
      <c r="P356" s="36">
        <f t="shared" si="2952"/>
        <v>0</v>
      </c>
      <c r="Q356" s="36"/>
      <c r="R356" s="36">
        <f t="shared" ref="R356:R364" si="2953">(Q356/12*5*$D356*$F356*$G356*$I356*R$11)+(Q356/12*7*$E356*$F356*$H356*$I356*R$12)</f>
        <v>0</v>
      </c>
      <c r="S356" s="36"/>
      <c r="T356" s="36">
        <f t="shared" ref="T356:T364" si="2954">(S356/12*5*$D356*$F356*$G356*$I356*T$11)+(S356/12*7*$E356*$F356*$H356*$I356*T$12)</f>
        <v>0</v>
      </c>
      <c r="U356" s="36"/>
      <c r="V356" s="36">
        <f t="shared" ref="V356:V364" si="2955">(U356/12*5*$D356*$F356*$G356*$I356*V$11)+(U356/12*7*$E356*$F356*$H356*$I356*V$12)</f>
        <v>0</v>
      </c>
      <c r="W356" s="36">
        <v>0</v>
      </c>
      <c r="X356" s="36">
        <f t="shared" ref="X356:X364" si="2956">(W356/12*5*$D356*$F356*$G356*$I356*X$11)+(W356/12*7*$E356*$F356*$H356*$I356*X$12)</f>
        <v>0</v>
      </c>
      <c r="Y356" s="36"/>
      <c r="Z356" s="36">
        <f t="shared" ref="Z356:Z364" si="2957">(Y356/12*5*$D356*$F356*$G356*$I356*Z$11)+(Y356/12*7*$E356*$F356*$H356*$I356*Z$12)</f>
        <v>0</v>
      </c>
      <c r="AA356" s="36"/>
      <c r="AB356" s="36">
        <f t="shared" ref="AB356:AB364" si="2958">(AA356/12*5*$D356*$F356*$G356*$I356*AB$11)+(AA356/12*7*$E356*$F356*$H356*$I356*AB$12)</f>
        <v>0</v>
      </c>
      <c r="AC356" s="36">
        <v>0</v>
      </c>
      <c r="AD356" s="36">
        <f t="shared" ref="AD356:AD364" si="2959">(AC356/12*5*$D356*$F356*$G356*$I356*AD$11)+(AC356/12*7*$E356*$F356*$H356*$I356*AD$12)</f>
        <v>0</v>
      </c>
      <c r="AE356" s="36">
        <v>0</v>
      </c>
      <c r="AF356" s="36">
        <f t="shared" ref="AF356:AF364" si="2960">(AE356/12*5*$D356*$F356*$G356*$I356*AF$11)+(AE356/12*7*$E356*$F356*$H356*$I356*AF$12)</f>
        <v>0</v>
      </c>
      <c r="AG356" s="36"/>
      <c r="AH356" s="36">
        <f t="shared" ref="AH356:AH364" si="2961">(AG356/12*5*$D356*$F356*$G356*$I356*AH$11)+(AG356/12*7*$E356*$F356*$H356*$I356*AH$12)</f>
        <v>0</v>
      </c>
      <c r="AI356" s="36"/>
      <c r="AJ356" s="36">
        <f t="shared" ref="AJ356:AJ364" si="2962">(AI356/12*5*$D356*$F356*$G356*$I356*AJ$11)+(AI356/12*7*$E356*$F356*$H356*$I356*AJ$12)</f>
        <v>0</v>
      </c>
      <c r="AK356" s="39">
        <v>0</v>
      </c>
      <c r="AL356" s="36">
        <f t="shared" ref="AL356:AL364" si="2963">(AK356/12*5*$D356*$F356*$G356*$I356*AL$11)+(AK356/12*7*$E356*$F356*$H356*$I356*AL$12)</f>
        <v>0</v>
      </c>
      <c r="AM356" s="40">
        <v>0</v>
      </c>
      <c r="AN356" s="36">
        <f t="shared" ref="AN356:AN364" si="2964">(AM356/12*5*$D356*$F356*$G356*$J356*AN$11)+(AM356/12*7*$E356*$F356*$H356*$J356*AN$12)</f>
        <v>0</v>
      </c>
      <c r="AO356" s="36"/>
      <c r="AP356" s="36">
        <f t="shared" ref="AP356:AP364" si="2965">(AO356/12*5*$D356*$F356*$G356*$J356*AP$11)+(AO356/12*7*$E356*$F356*$H356*$J356*AP$12)</f>
        <v>0</v>
      </c>
      <c r="AQ356" s="36"/>
      <c r="AR356" s="36">
        <f t="shared" ref="AR356:AR364" si="2966">(AQ356/12*5*$D356*$F356*$G356*$J356*AR$11)+(AQ356/12*7*$E356*$F356*$H356*$J356*AR$12)</f>
        <v>0</v>
      </c>
      <c r="AS356" s="36"/>
      <c r="AT356" s="36">
        <f t="shared" ref="AT356:AT364" si="2967">(AS356/12*5*$D356*$F356*$G356*$J356*AT$11)+(AS356/12*7*$E356*$F356*$H356*$J356*AT$12)</f>
        <v>0</v>
      </c>
      <c r="AU356" s="36">
        <v>9</v>
      </c>
      <c r="AV356" s="36">
        <f t="shared" ref="AV356:AV364" si="2968">(AU356/12*5*$D356*$F356*$G356*$I356*AV$11)+(AU356/12*7*$E356*$F356*$H356*$I356*AV$12)</f>
        <v>640948.2975000001</v>
      </c>
      <c r="AW356" s="36">
        <v>400</v>
      </c>
      <c r="AX356" s="36">
        <f t="shared" ref="AX356:AX364" si="2969">(AW356/12*5*$D356*$F356*$G356*$I356*AX$11)+(AW356/12*7*$E356*$F356*$H356*$I356*AX$12)</f>
        <v>28486591</v>
      </c>
      <c r="AY356" s="36"/>
      <c r="AZ356" s="36">
        <f t="shared" ref="AZ356:AZ364" si="2970">(AY356/12*5*$D356*$F356*$G356*$J356*AZ$11)+(AY356/12*7*$E356*$F356*$H356*$J356*AZ$12)</f>
        <v>0</v>
      </c>
      <c r="BA356" s="36"/>
      <c r="BB356" s="36">
        <f t="shared" ref="BB356:BB364" si="2971">(BA356/12*5*$D356*$F356*$G356*$I356*BB$11)+(BA356/12*7*$E356*$F356*$H356*$I356*BB$12)</f>
        <v>0</v>
      </c>
      <c r="BC356" s="36"/>
      <c r="BD356" s="36">
        <f t="shared" ref="BD356:BD364" si="2972">(BC356/12*5*$D356*$F356*$G356*$I356*BD$11)+(BC356/12*7*$E356*$F356*$H356*$I356*BD$12)</f>
        <v>0</v>
      </c>
      <c r="BE356" s="36"/>
      <c r="BF356" s="36">
        <f t="shared" ref="BF356:BF364" si="2973">(BE356/12*5*$D356*$F356*$G356*$I356*BF$11)+(BE356/12*7*$E356*$F356*$H356*$I356*BF$12)</f>
        <v>0</v>
      </c>
      <c r="BG356" s="36"/>
      <c r="BH356" s="36">
        <f t="shared" ref="BH356:BH364" si="2974">(BG356/12*5*$D356*$F356*$G356*$J356*BH$11)+(BG356/12*7*$E356*$F356*$H356*$J356*BH$12)</f>
        <v>0</v>
      </c>
      <c r="BI356" s="36">
        <v>0</v>
      </c>
      <c r="BJ356" s="36">
        <f t="shared" ref="BJ356:BJ364" si="2975">(BI356/12*5*$D356*$F356*$G356*$I356*BJ$11)+(BI356/12*7*$E356*$F356*$H356*$I356*BJ$12)</f>
        <v>0</v>
      </c>
      <c r="BK356" s="36"/>
      <c r="BL356" s="36">
        <f t="shared" ref="BL356:BL364" si="2976">(BK356/12*5*$D356*$F356*$G356*$I356*BL$11)+(BK356/12*7*$E356*$F356*$H356*$I356*BL$12)</f>
        <v>0</v>
      </c>
      <c r="BM356" s="46"/>
      <c r="BN356" s="36">
        <f t="shared" ref="BN356:BN364" si="2977">(BM356/12*5*$D356*$F356*$G356*$J356*BN$11)+(BM356/12*7*$E356*$F356*$H356*$J356*BN$12)</f>
        <v>0</v>
      </c>
      <c r="BO356" s="36"/>
      <c r="BP356" s="36">
        <f t="shared" ref="BP356:BP364" si="2978">(BO356/12*5*$D356*$F356*$G356*$J356*BP$11)+(BO356/12*7*$E356*$F356*$H356*$J356*BP$12)</f>
        <v>0</v>
      </c>
      <c r="BQ356" s="36"/>
      <c r="BR356" s="36">
        <f t="shared" ref="BR356:BR364" si="2979">(BQ356/12*5*$D356*$F356*$G356*$I356*BR$11)+(BQ356/12*7*$E356*$F356*$H356*$I356*BR$12)</f>
        <v>0</v>
      </c>
      <c r="BS356" s="36"/>
      <c r="BT356" s="36">
        <f t="shared" ref="BT356:BT364" si="2980">(BS356/12*5*$D356*$F356*$G356*$I356*BT$11)+(BS356/12*7*$E356*$F356*$H356*$I356*BT$12)</f>
        <v>0</v>
      </c>
      <c r="BU356" s="36"/>
      <c r="BV356" s="36">
        <f t="shared" ref="BV356:BV364" si="2981">(BU356/12*5*$D356*$F356*$G356*$J356*BV$11)+(BU356/12*7*$E356*$F356*$H356*$J356*BV$12)</f>
        <v>0</v>
      </c>
      <c r="BW356" s="36"/>
      <c r="BX356" s="36">
        <f t="shared" ref="BX356:BX364" si="2982">(BW356/12*5*$D356*$F356*$G356*$J356*BX$11)+(BW356/12*7*$E356*$F356*$H356*$J356*BX$12)</f>
        <v>0</v>
      </c>
      <c r="BY356" s="36"/>
      <c r="BZ356" s="36">
        <f t="shared" ref="BZ356:BZ364" si="2983">(BY356/12*5*$D356*$F356*$G356*$I356*BZ$11)+(BY356/12*7*$E356*$F356*$H356*$I356*BZ$12)</f>
        <v>0</v>
      </c>
      <c r="CA356" s="36">
        <v>50</v>
      </c>
      <c r="CB356" s="36">
        <f t="shared" ref="CB356:CB364" si="2984">(CA356/12*5*$D356*$F356*$G356*$J356*CB$11)+(CA356/12*7*$E356*$F356*$H356*$J356*CB$12)</f>
        <v>4300227.75</v>
      </c>
      <c r="CC356" s="36"/>
      <c r="CD356" s="36">
        <f t="shared" ref="CD356:CD364" si="2985">(CC356/12*5*$D356*$F356*$G356*$I356*CD$11)+(CC356/12*7*$E356*$F356*$H356*$I356*CD$12)</f>
        <v>0</v>
      </c>
      <c r="CE356" s="36"/>
      <c r="CF356" s="36">
        <f t="shared" ref="CF356:CF364" si="2986">(CE356/12*5*$D356*$F356*$G356*$I356*CF$11)+(CE356/12*7*$E356*$F356*$H356*$I356*CF$12)</f>
        <v>0</v>
      </c>
      <c r="CG356" s="36"/>
      <c r="CH356" s="36">
        <f t="shared" ref="CH356:CH364" si="2987">(CG356/12*5*$D356*$F356*$G356*$I356*CH$11)+(CG356/12*7*$E356*$F356*$H356*$I356*CH$12)</f>
        <v>0</v>
      </c>
      <c r="CI356" s="36"/>
      <c r="CJ356" s="36">
        <f t="shared" ref="CJ356:CJ364" si="2988">(CI356/12*5*$D356*$F356*$G356*$I356*CJ$11)+(CI356/12*7*$E356*$F356*$H356*$I356*CJ$12)</f>
        <v>0</v>
      </c>
      <c r="CK356" s="36"/>
      <c r="CL356" s="36">
        <f t="shared" ref="CL356:CN364" si="2989">(CK356/12*5*$D356*$F356*$G356*$J356*CL$11)+(CK356/12*7*$E356*$F356*$H356*$J356*CL$12)</f>
        <v>0</v>
      </c>
      <c r="CM356" s="36"/>
      <c r="CN356" s="36">
        <f t="shared" si="2989"/>
        <v>0</v>
      </c>
      <c r="CO356" s="41"/>
      <c r="CP356" s="36">
        <f t="shared" ref="CP356:CP364" si="2990">(CO356/12*5*$D356*$F356*$G356*$I356*CP$11)+(CO356/12*7*$E356*$F356*$H356*$I356*CP$12)</f>
        <v>0</v>
      </c>
      <c r="CQ356" s="36"/>
      <c r="CR356" s="36">
        <f t="shared" ref="CR356:CR364" si="2991">(CQ356/12*5*$D356*$F356*$G356*$J356*CR$11)+(CQ356/12*7*$E356*$F356*$H356*$J356*CR$12)</f>
        <v>0</v>
      </c>
      <c r="CS356" s="36"/>
      <c r="CT356" s="36">
        <f t="shared" ref="CT356:CT364" si="2992">(CS356/12*5*$D356*$F356*$G356*$J356*CT$11)+(CS356/12*7*$E356*$F356*$H356*$J356*CT$12)</f>
        <v>0</v>
      </c>
      <c r="CU356" s="36"/>
      <c r="CV356" s="36">
        <f t="shared" ref="CV356:CV364" si="2993">(CU356/12*5*$D356*$F356*$G356*$J356*CV$11)+(CU356/12*7*$E356*$F356*$H356*$J356*CV$12)</f>
        <v>0</v>
      </c>
      <c r="CW356" s="36"/>
      <c r="CX356" s="36">
        <f t="shared" ref="CX356:CX364" si="2994">(CW356/12*5*$D356*$F356*$G356*$J356*CX$11)+(CW356/12*7*$E356*$F356*$H356*$J356*CX$12)</f>
        <v>0</v>
      </c>
      <c r="CY356" s="36"/>
      <c r="CZ356" s="36">
        <f t="shared" ref="CZ356:CZ364" si="2995">(CY356/12*5*$D356*$F356*$G356*$J356*CZ$11)+(CY356/12*7*$E356*$F356*$H356*$J356*CZ$12)</f>
        <v>0</v>
      </c>
      <c r="DA356" s="36"/>
      <c r="DB356" s="36">
        <f t="shared" ref="DB356:DB364" si="2996">(DA356/12*5*$D356*$F356*$G356*$I356*DB$11)+(DA356/12*7*$E356*$F356*$H356*$I356*DB$12)</f>
        <v>0</v>
      </c>
      <c r="DC356" s="36"/>
      <c r="DD356" s="36">
        <f t="shared" ref="DD356:DD364" si="2997">(DC356/12*5*$D356*$F356*$G356*$I356*DD$11)+(DC356/12*7*$E356*$F356*$H356*$I356*DD$12)</f>
        <v>0</v>
      </c>
      <c r="DE356" s="36"/>
      <c r="DF356" s="36">
        <f t="shared" ref="DF356:DF364" si="2998">(DE356/12*5*$D356*$F356*$G356*$J356*DF$11)+(DE356/12*7*$E356*$F356*$H356*$J356*DF$12)</f>
        <v>0</v>
      </c>
      <c r="DG356" s="36"/>
      <c r="DH356" s="36">
        <f t="shared" ref="DH356:DH364" si="2999">(DG356/12*5*$D356*$F356*$G356*$J356*DH$11)+(DG356/12*7*$E356*$F356*$H356*$J356*DH$12)</f>
        <v>0</v>
      </c>
      <c r="DI356" s="36"/>
      <c r="DJ356" s="36">
        <f t="shared" ref="DJ356:DJ364" si="3000">(DI356/12*5*$D356*$F356*$G356*$K356*DJ$11)+(DI356/12*7*$E356*$F356*$H356*$K356*DJ$12)</f>
        <v>0</v>
      </c>
      <c r="DK356" s="36"/>
      <c r="DL356" s="36">
        <f t="shared" ref="DL356:DL364" si="3001">(DK356/12*5*$D356*$F356*$G356*$L356*DL$11)+(DK356/12*7*$E356*$F356*$G356*$L356*DL$12)</f>
        <v>0</v>
      </c>
      <c r="DM356" s="36"/>
      <c r="DN356" s="36">
        <f t="shared" si="2794"/>
        <v>0</v>
      </c>
      <c r="DO356" s="36">
        <f t="shared" ref="DO356:DP364" si="3002">SUM(M356,O356,Q356,S356,U356,W356,Y356,AA356,AC356,AE356,AG356,AI356,AK356,AM356,AO356,AQ356,AS356,AU356,AW356,AY356,BA356,BC356,BE356,BG356,BI356,BK356,BM356,BO356,BQ356,BS356,BU356,BW356,BY356,CA356,CC356,CE356,CG356,CI356,CK356,CM356,CO356,CQ356,CS356,CU356,CW356,CY356,DA356,DC356,DE356,DG356,DI356,DK356,DM356)</f>
        <v>459</v>
      </c>
      <c r="DP356" s="36">
        <f t="shared" si="3002"/>
        <v>33427767.047499999</v>
      </c>
      <c r="DQ356" s="47">
        <f t="shared" ref="DQ356:DQ364" si="3003">ROUND(DO356*H356,0)</f>
        <v>459</v>
      </c>
      <c r="DR356" s="80">
        <f t="shared" si="2793"/>
        <v>1</v>
      </c>
    </row>
    <row r="357" spans="1:122" ht="21.75" customHeight="1" x14ac:dyDescent="0.25">
      <c r="A357" s="43"/>
      <c r="B357" s="44">
        <v>308</v>
      </c>
      <c r="C357" s="31" t="s">
        <v>482</v>
      </c>
      <c r="D357" s="32">
        <f t="shared" si="2795"/>
        <v>19063</v>
      </c>
      <c r="E357" s="33">
        <v>18530</v>
      </c>
      <c r="F357" s="45">
        <v>1.5</v>
      </c>
      <c r="G357" s="35">
        <v>1</v>
      </c>
      <c r="H357" s="35">
        <v>1</v>
      </c>
      <c r="I357" s="32">
        <v>1.4</v>
      </c>
      <c r="J357" s="32">
        <v>1.68</v>
      </c>
      <c r="K357" s="32">
        <v>2.23</v>
      </c>
      <c r="L357" s="32">
        <v>2.57</v>
      </c>
      <c r="M357" s="36">
        <v>0</v>
      </c>
      <c r="N357" s="36">
        <f t="shared" si="2952"/>
        <v>0</v>
      </c>
      <c r="O357" s="36">
        <v>0</v>
      </c>
      <c r="P357" s="36">
        <f t="shared" si="2952"/>
        <v>0</v>
      </c>
      <c r="Q357" s="36"/>
      <c r="R357" s="36">
        <f t="shared" si="2953"/>
        <v>0</v>
      </c>
      <c r="S357" s="36"/>
      <c r="T357" s="36">
        <f t="shared" si="2954"/>
        <v>0</v>
      </c>
      <c r="U357" s="36"/>
      <c r="V357" s="36">
        <f t="shared" si="2955"/>
        <v>0</v>
      </c>
      <c r="W357" s="36">
        <v>0</v>
      </c>
      <c r="X357" s="36">
        <f t="shared" si="2956"/>
        <v>0</v>
      </c>
      <c r="Y357" s="36"/>
      <c r="Z357" s="36">
        <f t="shared" si="2957"/>
        <v>0</v>
      </c>
      <c r="AA357" s="36"/>
      <c r="AB357" s="36">
        <f t="shared" si="2958"/>
        <v>0</v>
      </c>
      <c r="AC357" s="36">
        <v>0</v>
      </c>
      <c r="AD357" s="36">
        <f t="shared" si="2959"/>
        <v>0</v>
      </c>
      <c r="AE357" s="36">
        <v>0</v>
      </c>
      <c r="AF357" s="36">
        <f t="shared" si="2960"/>
        <v>0</v>
      </c>
      <c r="AG357" s="36"/>
      <c r="AH357" s="36">
        <f t="shared" si="2961"/>
        <v>0</v>
      </c>
      <c r="AI357" s="36"/>
      <c r="AJ357" s="36">
        <f t="shared" si="2962"/>
        <v>0</v>
      </c>
      <c r="AK357" s="39">
        <v>0</v>
      </c>
      <c r="AL357" s="36">
        <f t="shared" si="2963"/>
        <v>0</v>
      </c>
      <c r="AM357" s="40">
        <v>0</v>
      </c>
      <c r="AN357" s="36">
        <f t="shared" si="2964"/>
        <v>0</v>
      </c>
      <c r="AO357" s="36"/>
      <c r="AP357" s="36">
        <f t="shared" si="2965"/>
        <v>0</v>
      </c>
      <c r="AQ357" s="36"/>
      <c r="AR357" s="36">
        <f t="shared" si="2966"/>
        <v>0</v>
      </c>
      <c r="AS357" s="36"/>
      <c r="AT357" s="36">
        <f t="shared" si="2967"/>
        <v>0</v>
      </c>
      <c r="AU357" s="36"/>
      <c r="AV357" s="36">
        <f t="shared" si="2968"/>
        <v>0</v>
      </c>
      <c r="AW357" s="36">
        <f>840-60</f>
        <v>780</v>
      </c>
      <c r="AX357" s="36">
        <f t="shared" si="2969"/>
        <v>27774426.225000001</v>
      </c>
      <c r="AY357" s="36"/>
      <c r="AZ357" s="36">
        <f t="shared" si="2970"/>
        <v>0</v>
      </c>
      <c r="BA357" s="36"/>
      <c r="BB357" s="36">
        <f t="shared" si="2971"/>
        <v>0</v>
      </c>
      <c r="BC357" s="36"/>
      <c r="BD357" s="36">
        <f t="shared" si="2972"/>
        <v>0</v>
      </c>
      <c r="BE357" s="36"/>
      <c r="BF357" s="36">
        <f t="shared" si="2973"/>
        <v>0</v>
      </c>
      <c r="BG357" s="36"/>
      <c r="BH357" s="36">
        <f t="shared" si="2974"/>
        <v>0</v>
      </c>
      <c r="BI357" s="36">
        <v>0</v>
      </c>
      <c r="BJ357" s="36">
        <f t="shared" si="2975"/>
        <v>0</v>
      </c>
      <c r="BK357" s="36"/>
      <c r="BL357" s="36">
        <f t="shared" si="2976"/>
        <v>0</v>
      </c>
      <c r="BM357" s="46"/>
      <c r="BN357" s="36">
        <f t="shared" si="2977"/>
        <v>0</v>
      </c>
      <c r="BO357" s="36"/>
      <c r="BP357" s="36">
        <f t="shared" si="2978"/>
        <v>0</v>
      </c>
      <c r="BQ357" s="36"/>
      <c r="BR357" s="36">
        <f t="shared" si="2979"/>
        <v>0</v>
      </c>
      <c r="BS357" s="36"/>
      <c r="BT357" s="36">
        <f t="shared" si="2980"/>
        <v>0</v>
      </c>
      <c r="BU357" s="36"/>
      <c r="BV357" s="36">
        <f t="shared" si="2981"/>
        <v>0</v>
      </c>
      <c r="BW357" s="36"/>
      <c r="BX357" s="36">
        <f t="shared" si="2982"/>
        <v>0</v>
      </c>
      <c r="BY357" s="36"/>
      <c r="BZ357" s="36">
        <f t="shared" si="2983"/>
        <v>0</v>
      </c>
      <c r="CA357" s="36"/>
      <c r="CB357" s="36">
        <f t="shared" si="2984"/>
        <v>0</v>
      </c>
      <c r="CC357" s="36"/>
      <c r="CD357" s="36">
        <f t="shared" si="2985"/>
        <v>0</v>
      </c>
      <c r="CE357" s="36"/>
      <c r="CF357" s="36">
        <f t="shared" si="2986"/>
        <v>0</v>
      </c>
      <c r="CG357" s="36"/>
      <c r="CH357" s="36">
        <f t="shared" si="2987"/>
        <v>0</v>
      </c>
      <c r="CI357" s="36"/>
      <c r="CJ357" s="36">
        <f t="shared" si="2988"/>
        <v>0</v>
      </c>
      <c r="CK357" s="36"/>
      <c r="CL357" s="36">
        <f t="shared" si="2989"/>
        <v>0</v>
      </c>
      <c r="CM357" s="36"/>
      <c r="CN357" s="36">
        <f t="shared" si="2989"/>
        <v>0</v>
      </c>
      <c r="CO357" s="41"/>
      <c r="CP357" s="36">
        <f t="shared" si="2990"/>
        <v>0</v>
      </c>
      <c r="CQ357" s="36"/>
      <c r="CR357" s="36">
        <f t="shared" si="2991"/>
        <v>0</v>
      </c>
      <c r="CS357" s="36"/>
      <c r="CT357" s="36">
        <f t="shared" si="2992"/>
        <v>0</v>
      </c>
      <c r="CU357" s="36"/>
      <c r="CV357" s="36">
        <f t="shared" si="2993"/>
        <v>0</v>
      </c>
      <c r="CW357" s="36"/>
      <c r="CX357" s="36">
        <f t="shared" si="2994"/>
        <v>0</v>
      </c>
      <c r="CY357" s="36"/>
      <c r="CZ357" s="36">
        <f t="shared" si="2995"/>
        <v>0</v>
      </c>
      <c r="DA357" s="36"/>
      <c r="DB357" s="36">
        <f t="shared" si="2996"/>
        <v>0</v>
      </c>
      <c r="DC357" s="36"/>
      <c r="DD357" s="36">
        <f t="shared" si="2997"/>
        <v>0</v>
      </c>
      <c r="DE357" s="36"/>
      <c r="DF357" s="36">
        <f t="shared" si="2998"/>
        <v>0</v>
      </c>
      <c r="DG357" s="36"/>
      <c r="DH357" s="36">
        <f t="shared" si="2999"/>
        <v>0</v>
      </c>
      <c r="DI357" s="36"/>
      <c r="DJ357" s="36">
        <f t="shared" si="3000"/>
        <v>0</v>
      </c>
      <c r="DK357" s="36"/>
      <c r="DL357" s="36">
        <f t="shared" si="3001"/>
        <v>0</v>
      </c>
      <c r="DM357" s="36"/>
      <c r="DN357" s="36">
        <f t="shared" si="2794"/>
        <v>0</v>
      </c>
      <c r="DO357" s="36">
        <f t="shared" si="3002"/>
        <v>780</v>
      </c>
      <c r="DP357" s="36">
        <f t="shared" si="3002"/>
        <v>27774426.225000001</v>
      </c>
      <c r="DQ357" s="47">
        <f t="shared" si="3003"/>
        <v>780</v>
      </c>
      <c r="DR357" s="80">
        <f t="shared" si="2793"/>
        <v>1</v>
      </c>
    </row>
    <row r="358" spans="1:122" ht="45" customHeight="1" x14ac:dyDescent="0.25">
      <c r="A358" s="43"/>
      <c r="B358" s="44">
        <v>309</v>
      </c>
      <c r="C358" s="31" t="s">
        <v>483</v>
      </c>
      <c r="D358" s="32">
        <f t="shared" si="2795"/>
        <v>19063</v>
      </c>
      <c r="E358" s="33">
        <v>18530</v>
      </c>
      <c r="F358" s="45">
        <v>2.25</v>
      </c>
      <c r="G358" s="35">
        <v>1</v>
      </c>
      <c r="H358" s="35">
        <v>1</v>
      </c>
      <c r="I358" s="32">
        <v>1.4</v>
      </c>
      <c r="J358" s="32">
        <v>1.68</v>
      </c>
      <c r="K358" s="32">
        <v>2.23</v>
      </c>
      <c r="L358" s="32">
        <v>2.57</v>
      </c>
      <c r="M358" s="36">
        <v>0</v>
      </c>
      <c r="N358" s="36">
        <f t="shared" si="2952"/>
        <v>0</v>
      </c>
      <c r="O358" s="36">
        <v>0</v>
      </c>
      <c r="P358" s="36">
        <f t="shared" si="2952"/>
        <v>0</v>
      </c>
      <c r="Q358" s="36"/>
      <c r="R358" s="36">
        <f t="shared" si="2953"/>
        <v>0</v>
      </c>
      <c r="S358" s="36"/>
      <c r="T358" s="36">
        <f t="shared" si="2954"/>
        <v>0</v>
      </c>
      <c r="U358" s="36"/>
      <c r="V358" s="36">
        <f t="shared" si="2955"/>
        <v>0</v>
      </c>
      <c r="W358" s="36">
        <v>0</v>
      </c>
      <c r="X358" s="36">
        <f t="shared" si="2956"/>
        <v>0</v>
      </c>
      <c r="Y358" s="36"/>
      <c r="Z358" s="36">
        <f t="shared" si="2957"/>
        <v>0</v>
      </c>
      <c r="AA358" s="36"/>
      <c r="AB358" s="36">
        <f t="shared" si="2958"/>
        <v>0</v>
      </c>
      <c r="AC358" s="36">
        <v>0</v>
      </c>
      <c r="AD358" s="36">
        <f t="shared" si="2959"/>
        <v>0</v>
      </c>
      <c r="AE358" s="36">
        <v>0</v>
      </c>
      <c r="AF358" s="36">
        <f t="shared" si="2960"/>
        <v>0</v>
      </c>
      <c r="AG358" s="36"/>
      <c r="AH358" s="36">
        <f t="shared" si="2961"/>
        <v>0</v>
      </c>
      <c r="AI358" s="36"/>
      <c r="AJ358" s="36">
        <f t="shared" si="2962"/>
        <v>0</v>
      </c>
      <c r="AK358" s="39">
        <v>0</v>
      </c>
      <c r="AL358" s="36">
        <f t="shared" si="2963"/>
        <v>0</v>
      </c>
      <c r="AM358" s="40">
        <v>0</v>
      </c>
      <c r="AN358" s="36">
        <f t="shared" si="2964"/>
        <v>0</v>
      </c>
      <c r="AO358" s="36"/>
      <c r="AP358" s="36">
        <f t="shared" si="2965"/>
        <v>0</v>
      </c>
      <c r="AQ358" s="36"/>
      <c r="AR358" s="36">
        <f t="shared" si="2966"/>
        <v>0</v>
      </c>
      <c r="AS358" s="36"/>
      <c r="AT358" s="36">
        <f t="shared" si="2967"/>
        <v>0</v>
      </c>
      <c r="AU358" s="36">
        <v>134</v>
      </c>
      <c r="AV358" s="36">
        <f t="shared" si="2968"/>
        <v>7157255.9887500005</v>
      </c>
      <c r="AW358" s="36">
        <f>28+40</f>
        <v>68</v>
      </c>
      <c r="AX358" s="36">
        <f t="shared" si="2969"/>
        <v>3632040.3525</v>
      </c>
      <c r="AY358" s="36"/>
      <c r="AZ358" s="36">
        <f t="shared" si="2970"/>
        <v>0</v>
      </c>
      <c r="BA358" s="36"/>
      <c r="BB358" s="36">
        <f t="shared" si="2971"/>
        <v>0</v>
      </c>
      <c r="BC358" s="36"/>
      <c r="BD358" s="36">
        <f t="shared" si="2972"/>
        <v>0</v>
      </c>
      <c r="BE358" s="36"/>
      <c r="BF358" s="36">
        <f t="shared" si="2973"/>
        <v>0</v>
      </c>
      <c r="BG358" s="36"/>
      <c r="BH358" s="36">
        <f t="shared" si="2974"/>
        <v>0</v>
      </c>
      <c r="BI358" s="36">
        <v>0</v>
      </c>
      <c r="BJ358" s="36">
        <f t="shared" si="2975"/>
        <v>0</v>
      </c>
      <c r="BK358" s="36"/>
      <c r="BL358" s="36">
        <f t="shared" si="2976"/>
        <v>0</v>
      </c>
      <c r="BM358" s="46"/>
      <c r="BN358" s="36">
        <f t="shared" si="2977"/>
        <v>0</v>
      </c>
      <c r="BO358" s="36"/>
      <c r="BP358" s="36">
        <f t="shared" si="2978"/>
        <v>0</v>
      </c>
      <c r="BQ358" s="36"/>
      <c r="BR358" s="36">
        <f t="shared" si="2979"/>
        <v>0</v>
      </c>
      <c r="BS358" s="36"/>
      <c r="BT358" s="36">
        <f t="shared" si="2980"/>
        <v>0</v>
      </c>
      <c r="BU358" s="36"/>
      <c r="BV358" s="36">
        <f t="shared" si="2981"/>
        <v>0</v>
      </c>
      <c r="BW358" s="36">
        <v>4</v>
      </c>
      <c r="BX358" s="36">
        <f t="shared" si="2982"/>
        <v>256379.31900000002</v>
      </c>
      <c r="BY358" s="36"/>
      <c r="BZ358" s="36">
        <f t="shared" si="2983"/>
        <v>0</v>
      </c>
      <c r="CA358" s="36"/>
      <c r="CB358" s="36">
        <f t="shared" si="2984"/>
        <v>0</v>
      </c>
      <c r="CC358" s="36"/>
      <c r="CD358" s="36">
        <f t="shared" si="2985"/>
        <v>0</v>
      </c>
      <c r="CE358" s="36"/>
      <c r="CF358" s="36">
        <f t="shared" si="2986"/>
        <v>0</v>
      </c>
      <c r="CG358" s="36"/>
      <c r="CH358" s="36">
        <f t="shared" si="2987"/>
        <v>0</v>
      </c>
      <c r="CI358" s="36"/>
      <c r="CJ358" s="36">
        <f t="shared" si="2988"/>
        <v>0</v>
      </c>
      <c r="CK358" s="36"/>
      <c r="CL358" s="36">
        <f t="shared" si="2989"/>
        <v>0</v>
      </c>
      <c r="CM358" s="36"/>
      <c r="CN358" s="36">
        <f t="shared" si="2989"/>
        <v>0</v>
      </c>
      <c r="CO358" s="41"/>
      <c r="CP358" s="36">
        <f t="shared" si="2990"/>
        <v>0</v>
      </c>
      <c r="CQ358" s="36"/>
      <c r="CR358" s="36">
        <f t="shared" si="2991"/>
        <v>0</v>
      </c>
      <c r="CS358" s="36"/>
      <c r="CT358" s="36">
        <f t="shared" si="2992"/>
        <v>0</v>
      </c>
      <c r="CU358" s="36"/>
      <c r="CV358" s="36">
        <f t="shared" si="2993"/>
        <v>0</v>
      </c>
      <c r="CW358" s="36"/>
      <c r="CX358" s="36">
        <f t="shared" si="2994"/>
        <v>0</v>
      </c>
      <c r="CY358" s="36"/>
      <c r="CZ358" s="36">
        <f t="shared" si="2995"/>
        <v>0</v>
      </c>
      <c r="DA358" s="36"/>
      <c r="DB358" s="36">
        <f t="shared" si="2996"/>
        <v>0</v>
      </c>
      <c r="DC358" s="36"/>
      <c r="DD358" s="36">
        <f t="shared" si="2997"/>
        <v>0</v>
      </c>
      <c r="DE358" s="36"/>
      <c r="DF358" s="36">
        <f t="shared" si="2998"/>
        <v>0</v>
      </c>
      <c r="DG358" s="36"/>
      <c r="DH358" s="36">
        <f t="shared" si="2999"/>
        <v>0</v>
      </c>
      <c r="DI358" s="36"/>
      <c r="DJ358" s="36">
        <f t="shared" si="3000"/>
        <v>0</v>
      </c>
      <c r="DK358" s="36"/>
      <c r="DL358" s="36">
        <f t="shared" si="3001"/>
        <v>0</v>
      </c>
      <c r="DM358" s="36"/>
      <c r="DN358" s="36">
        <f t="shared" si="2794"/>
        <v>0</v>
      </c>
      <c r="DO358" s="36">
        <f t="shared" si="3002"/>
        <v>206</v>
      </c>
      <c r="DP358" s="36">
        <f t="shared" si="3002"/>
        <v>11045675.660250001</v>
      </c>
      <c r="DQ358" s="47">
        <f t="shared" si="3003"/>
        <v>206</v>
      </c>
      <c r="DR358" s="80">
        <f t="shared" si="2793"/>
        <v>1</v>
      </c>
    </row>
    <row r="359" spans="1:122" ht="45" customHeight="1" x14ac:dyDescent="0.25">
      <c r="A359" s="43"/>
      <c r="B359" s="44">
        <v>310</v>
      </c>
      <c r="C359" s="31" t="s">
        <v>484</v>
      </c>
      <c r="D359" s="32">
        <f t="shared" si="2795"/>
        <v>19063</v>
      </c>
      <c r="E359" s="33">
        <v>18530</v>
      </c>
      <c r="F359" s="45">
        <v>1.5</v>
      </c>
      <c r="G359" s="35">
        <v>1</v>
      </c>
      <c r="H359" s="35">
        <v>1</v>
      </c>
      <c r="I359" s="32">
        <v>1.4</v>
      </c>
      <c r="J359" s="32">
        <v>1.68</v>
      </c>
      <c r="K359" s="32">
        <v>2.23</v>
      </c>
      <c r="L359" s="32">
        <v>2.57</v>
      </c>
      <c r="M359" s="36">
        <v>0</v>
      </c>
      <c r="N359" s="36">
        <f t="shared" si="2952"/>
        <v>0</v>
      </c>
      <c r="O359" s="36">
        <v>0</v>
      </c>
      <c r="P359" s="36">
        <f t="shared" si="2952"/>
        <v>0</v>
      </c>
      <c r="Q359" s="36"/>
      <c r="R359" s="36">
        <f t="shared" si="2953"/>
        <v>0</v>
      </c>
      <c r="S359" s="36"/>
      <c r="T359" s="36">
        <f t="shared" si="2954"/>
        <v>0</v>
      </c>
      <c r="U359" s="36"/>
      <c r="V359" s="36">
        <f t="shared" si="2955"/>
        <v>0</v>
      </c>
      <c r="W359" s="36">
        <v>0</v>
      </c>
      <c r="X359" s="36">
        <f t="shared" si="2956"/>
        <v>0</v>
      </c>
      <c r="Y359" s="36"/>
      <c r="Z359" s="36">
        <f t="shared" si="2957"/>
        <v>0</v>
      </c>
      <c r="AA359" s="36"/>
      <c r="AB359" s="36">
        <f t="shared" si="2958"/>
        <v>0</v>
      </c>
      <c r="AC359" s="36">
        <v>0</v>
      </c>
      <c r="AD359" s="36">
        <f t="shared" si="2959"/>
        <v>0</v>
      </c>
      <c r="AE359" s="36">
        <v>0</v>
      </c>
      <c r="AF359" s="36">
        <f t="shared" si="2960"/>
        <v>0</v>
      </c>
      <c r="AG359" s="36"/>
      <c r="AH359" s="36">
        <f t="shared" si="2961"/>
        <v>0</v>
      </c>
      <c r="AI359" s="36"/>
      <c r="AJ359" s="36">
        <f t="shared" si="2962"/>
        <v>0</v>
      </c>
      <c r="AK359" s="39">
        <v>0</v>
      </c>
      <c r="AL359" s="36">
        <f t="shared" si="2963"/>
        <v>0</v>
      </c>
      <c r="AM359" s="40">
        <v>0</v>
      </c>
      <c r="AN359" s="36">
        <f t="shared" si="2964"/>
        <v>0</v>
      </c>
      <c r="AO359" s="36"/>
      <c r="AP359" s="36">
        <f t="shared" si="2965"/>
        <v>0</v>
      </c>
      <c r="AQ359" s="36"/>
      <c r="AR359" s="36">
        <f t="shared" si="2966"/>
        <v>0</v>
      </c>
      <c r="AS359" s="36"/>
      <c r="AT359" s="36">
        <f t="shared" si="2967"/>
        <v>0</v>
      </c>
      <c r="AU359" s="36"/>
      <c r="AV359" s="36">
        <f t="shared" si="2968"/>
        <v>0</v>
      </c>
      <c r="AW359" s="36"/>
      <c r="AX359" s="36">
        <f t="shared" si="2969"/>
        <v>0</v>
      </c>
      <c r="AY359" s="36"/>
      <c r="AZ359" s="36">
        <f t="shared" si="2970"/>
        <v>0</v>
      </c>
      <c r="BA359" s="36"/>
      <c r="BB359" s="36">
        <f t="shared" si="2971"/>
        <v>0</v>
      </c>
      <c r="BC359" s="36"/>
      <c r="BD359" s="36">
        <f t="shared" si="2972"/>
        <v>0</v>
      </c>
      <c r="BE359" s="36"/>
      <c r="BF359" s="36">
        <f t="shared" si="2973"/>
        <v>0</v>
      </c>
      <c r="BG359" s="36"/>
      <c r="BH359" s="36">
        <f t="shared" si="2974"/>
        <v>0</v>
      </c>
      <c r="BI359" s="36">
        <v>0</v>
      </c>
      <c r="BJ359" s="36">
        <f t="shared" si="2975"/>
        <v>0</v>
      </c>
      <c r="BK359" s="36"/>
      <c r="BL359" s="36">
        <f t="shared" si="2976"/>
        <v>0</v>
      </c>
      <c r="BM359" s="46"/>
      <c r="BN359" s="36">
        <f t="shared" si="2977"/>
        <v>0</v>
      </c>
      <c r="BO359" s="36"/>
      <c r="BP359" s="36">
        <f t="shared" si="2978"/>
        <v>0</v>
      </c>
      <c r="BQ359" s="36"/>
      <c r="BR359" s="36">
        <f t="shared" si="2979"/>
        <v>0</v>
      </c>
      <c r="BS359" s="36"/>
      <c r="BT359" s="36">
        <f t="shared" si="2980"/>
        <v>0</v>
      </c>
      <c r="BU359" s="36"/>
      <c r="BV359" s="36">
        <f t="shared" si="2981"/>
        <v>0</v>
      </c>
      <c r="BW359" s="36"/>
      <c r="BX359" s="36">
        <f t="shared" si="2982"/>
        <v>0</v>
      </c>
      <c r="BY359" s="36"/>
      <c r="BZ359" s="36">
        <f t="shared" si="2983"/>
        <v>0</v>
      </c>
      <c r="CA359" s="36"/>
      <c r="CB359" s="36">
        <f t="shared" si="2984"/>
        <v>0</v>
      </c>
      <c r="CC359" s="36"/>
      <c r="CD359" s="36">
        <f t="shared" si="2985"/>
        <v>0</v>
      </c>
      <c r="CE359" s="36"/>
      <c r="CF359" s="36">
        <f t="shared" si="2986"/>
        <v>0</v>
      </c>
      <c r="CG359" s="36"/>
      <c r="CH359" s="36">
        <f t="shared" si="2987"/>
        <v>0</v>
      </c>
      <c r="CI359" s="36"/>
      <c r="CJ359" s="36">
        <f t="shared" si="2988"/>
        <v>0</v>
      </c>
      <c r="CK359" s="36"/>
      <c r="CL359" s="36">
        <f t="shared" si="2989"/>
        <v>0</v>
      </c>
      <c r="CM359" s="36"/>
      <c r="CN359" s="36">
        <f t="shared" si="2989"/>
        <v>0</v>
      </c>
      <c r="CO359" s="41"/>
      <c r="CP359" s="36">
        <f t="shared" si="2990"/>
        <v>0</v>
      </c>
      <c r="CQ359" s="36"/>
      <c r="CR359" s="36">
        <f t="shared" si="2991"/>
        <v>0</v>
      </c>
      <c r="CS359" s="36"/>
      <c r="CT359" s="36">
        <f t="shared" si="2992"/>
        <v>0</v>
      </c>
      <c r="CU359" s="36"/>
      <c r="CV359" s="36">
        <f t="shared" si="2993"/>
        <v>0</v>
      </c>
      <c r="CW359" s="36"/>
      <c r="CX359" s="36">
        <f t="shared" si="2994"/>
        <v>0</v>
      </c>
      <c r="CY359" s="36"/>
      <c r="CZ359" s="36">
        <f t="shared" si="2995"/>
        <v>0</v>
      </c>
      <c r="DA359" s="36"/>
      <c r="DB359" s="36">
        <f t="shared" si="2996"/>
        <v>0</v>
      </c>
      <c r="DC359" s="36"/>
      <c r="DD359" s="36">
        <f t="shared" si="2997"/>
        <v>0</v>
      </c>
      <c r="DE359" s="36"/>
      <c r="DF359" s="36">
        <f t="shared" si="2998"/>
        <v>0</v>
      </c>
      <c r="DG359" s="36"/>
      <c r="DH359" s="36">
        <f t="shared" si="2999"/>
        <v>0</v>
      </c>
      <c r="DI359" s="36"/>
      <c r="DJ359" s="36">
        <f t="shared" si="3000"/>
        <v>0</v>
      </c>
      <c r="DK359" s="36"/>
      <c r="DL359" s="36">
        <f t="shared" si="3001"/>
        <v>0</v>
      </c>
      <c r="DM359" s="36"/>
      <c r="DN359" s="36">
        <f t="shared" si="2794"/>
        <v>0</v>
      </c>
      <c r="DO359" s="36">
        <f t="shared" si="3002"/>
        <v>0</v>
      </c>
      <c r="DP359" s="36">
        <f t="shared" si="3002"/>
        <v>0</v>
      </c>
      <c r="DQ359" s="47">
        <f t="shared" si="3003"/>
        <v>0</v>
      </c>
      <c r="DR359" s="80"/>
    </row>
    <row r="360" spans="1:122" ht="30" customHeight="1" x14ac:dyDescent="0.25">
      <c r="A360" s="43">
        <v>0.72</v>
      </c>
      <c r="B360" s="44">
        <v>311</v>
      </c>
      <c r="C360" s="31" t="s">
        <v>485</v>
      </c>
      <c r="D360" s="32">
        <f t="shared" si="2795"/>
        <v>19063</v>
      </c>
      <c r="E360" s="33">
        <v>18530</v>
      </c>
      <c r="F360" s="45">
        <v>0.7</v>
      </c>
      <c r="G360" s="35">
        <v>1</v>
      </c>
      <c r="H360" s="35">
        <v>1</v>
      </c>
      <c r="I360" s="32">
        <v>1.4</v>
      </c>
      <c r="J360" s="32">
        <v>1.68</v>
      </c>
      <c r="K360" s="32">
        <v>2.23</v>
      </c>
      <c r="L360" s="32">
        <v>2.57</v>
      </c>
      <c r="M360" s="36">
        <v>0</v>
      </c>
      <c r="N360" s="36">
        <f t="shared" si="2952"/>
        <v>0</v>
      </c>
      <c r="O360" s="36">
        <v>0</v>
      </c>
      <c r="P360" s="36">
        <f t="shared" si="2952"/>
        <v>0</v>
      </c>
      <c r="Q360" s="36"/>
      <c r="R360" s="36">
        <f t="shared" si="2953"/>
        <v>0</v>
      </c>
      <c r="S360" s="36"/>
      <c r="T360" s="36">
        <f t="shared" si="2954"/>
        <v>0</v>
      </c>
      <c r="U360" s="36"/>
      <c r="V360" s="36">
        <f t="shared" si="2955"/>
        <v>0</v>
      </c>
      <c r="W360" s="36">
        <v>0</v>
      </c>
      <c r="X360" s="36">
        <f t="shared" si="2956"/>
        <v>0</v>
      </c>
      <c r="Y360" s="36"/>
      <c r="Z360" s="36">
        <f t="shared" si="2957"/>
        <v>0</v>
      </c>
      <c r="AA360" s="36"/>
      <c r="AB360" s="36">
        <f t="shared" si="2958"/>
        <v>0</v>
      </c>
      <c r="AC360" s="36">
        <v>0</v>
      </c>
      <c r="AD360" s="36">
        <f t="shared" si="2959"/>
        <v>0</v>
      </c>
      <c r="AE360" s="36">
        <v>0</v>
      </c>
      <c r="AF360" s="36">
        <f t="shared" si="2960"/>
        <v>0</v>
      </c>
      <c r="AG360" s="36"/>
      <c r="AH360" s="36">
        <f t="shared" si="2961"/>
        <v>0</v>
      </c>
      <c r="AI360" s="36"/>
      <c r="AJ360" s="36">
        <f t="shared" si="2962"/>
        <v>0</v>
      </c>
      <c r="AK360" s="39">
        <v>0</v>
      </c>
      <c r="AL360" s="36">
        <f t="shared" si="2963"/>
        <v>0</v>
      </c>
      <c r="AM360" s="40">
        <v>0</v>
      </c>
      <c r="AN360" s="36">
        <f t="shared" si="2964"/>
        <v>0</v>
      </c>
      <c r="AO360" s="36"/>
      <c r="AP360" s="36">
        <f t="shared" si="2965"/>
        <v>0</v>
      </c>
      <c r="AQ360" s="36"/>
      <c r="AR360" s="36">
        <f t="shared" si="2966"/>
        <v>0</v>
      </c>
      <c r="AS360" s="36"/>
      <c r="AT360" s="36">
        <f t="shared" si="2967"/>
        <v>0</v>
      </c>
      <c r="AU360" s="36">
        <v>1577</v>
      </c>
      <c r="AV360" s="36">
        <f t="shared" si="2968"/>
        <v>26205289.837416664</v>
      </c>
      <c r="AW360" s="36"/>
      <c r="AX360" s="36">
        <f t="shared" si="2969"/>
        <v>0</v>
      </c>
      <c r="AY360" s="36"/>
      <c r="AZ360" s="36">
        <f t="shared" si="2970"/>
        <v>0</v>
      </c>
      <c r="BA360" s="36"/>
      <c r="BB360" s="36">
        <f t="shared" si="2971"/>
        <v>0</v>
      </c>
      <c r="BC360" s="36"/>
      <c r="BD360" s="36">
        <f t="shared" si="2972"/>
        <v>0</v>
      </c>
      <c r="BE360" s="36"/>
      <c r="BF360" s="36">
        <f t="shared" si="2973"/>
        <v>0</v>
      </c>
      <c r="BG360" s="36"/>
      <c r="BH360" s="36">
        <f t="shared" si="2974"/>
        <v>0</v>
      </c>
      <c r="BI360" s="36">
        <v>0</v>
      </c>
      <c r="BJ360" s="36">
        <f t="shared" si="2975"/>
        <v>0</v>
      </c>
      <c r="BK360" s="36"/>
      <c r="BL360" s="36">
        <f t="shared" si="2976"/>
        <v>0</v>
      </c>
      <c r="BM360" s="46"/>
      <c r="BN360" s="36">
        <f t="shared" si="2977"/>
        <v>0</v>
      </c>
      <c r="BO360" s="36"/>
      <c r="BP360" s="36">
        <f t="shared" si="2978"/>
        <v>0</v>
      </c>
      <c r="BQ360" s="36"/>
      <c r="BR360" s="36">
        <f t="shared" si="2979"/>
        <v>0</v>
      </c>
      <c r="BS360" s="36"/>
      <c r="BT360" s="36">
        <f t="shared" si="2980"/>
        <v>0</v>
      </c>
      <c r="BU360" s="36"/>
      <c r="BV360" s="36">
        <f t="shared" si="2981"/>
        <v>0</v>
      </c>
      <c r="BW360" s="36">
        <v>11</v>
      </c>
      <c r="BX360" s="36">
        <f t="shared" si="2982"/>
        <v>219346.75069999998</v>
      </c>
      <c r="BY360" s="36"/>
      <c r="BZ360" s="36">
        <f t="shared" si="2983"/>
        <v>0</v>
      </c>
      <c r="CA360" s="36">
        <v>50</v>
      </c>
      <c r="CB360" s="36">
        <f t="shared" si="2984"/>
        <v>1003386.475</v>
      </c>
      <c r="CC360" s="36"/>
      <c r="CD360" s="36">
        <f t="shared" si="2985"/>
        <v>0</v>
      </c>
      <c r="CE360" s="36"/>
      <c r="CF360" s="36">
        <f t="shared" si="2986"/>
        <v>0</v>
      </c>
      <c r="CG360" s="36"/>
      <c r="CH360" s="36">
        <f t="shared" si="2987"/>
        <v>0</v>
      </c>
      <c r="CI360" s="36"/>
      <c r="CJ360" s="36">
        <f t="shared" si="2988"/>
        <v>0</v>
      </c>
      <c r="CK360" s="36"/>
      <c r="CL360" s="36">
        <f t="shared" si="2989"/>
        <v>0</v>
      </c>
      <c r="CM360" s="36"/>
      <c r="CN360" s="36">
        <f t="shared" si="2989"/>
        <v>0</v>
      </c>
      <c r="CO360" s="41"/>
      <c r="CP360" s="36">
        <f t="shared" si="2990"/>
        <v>0</v>
      </c>
      <c r="CQ360" s="36"/>
      <c r="CR360" s="36">
        <f t="shared" si="2991"/>
        <v>0</v>
      </c>
      <c r="CS360" s="36"/>
      <c r="CT360" s="36">
        <f t="shared" si="2992"/>
        <v>0</v>
      </c>
      <c r="CU360" s="36"/>
      <c r="CV360" s="36">
        <f t="shared" si="2993"/>
        <v>0</v>
      </c>
      <c r="CW360" s="36"/>
      <c r="CX360" s="36">
        <f t="shared" si="2994"/>
        <v>0</v>
      </c>
      <c r="CY360" s="36"/>
      <c r="CZ360" s="36">
        <f t="shared" si="2995"/>
        <v>0</v>
      </c>
      <c r="DA360" s="36"/>
      <c r="DB360" s="36">
        <f t="shared" si="2996"/>
        <v>0</v>
      </c>
      <c r="DC360" s="36"/>
      <c r="DD360" s="36">
        <f t="shared" si="2997"/>
        <v>0</v>
      </c>
      <c r="DE360" s="36"/>
      <c r="DF360" s="36">
        <f t="shared" si="2998"/>
        <v>0</v>
      </c>
      <c r="DG360" s="36"/>
      <c r="DH360" s="36">
        <f t="shared" si="2999"/>
        <v>0</v>
      </c>
      <c r="DI360" s="36"/>
      <c r="DJ360" s="36">
        <f t="shared" si="3000"/>
        <v>0</v>
      </c>
      <c r="DK360" s="36"/>
      <c r="DL360" s="36">
        <f t="shared" si="3001"/>
        <v>0</v>
      </c>
      <c r="DM360" s="36"/>
      <c r="DN360" s="36">
        <f t="shared" si="2794"/>
        <v>0</v>
      </c>
      <c r="DO360" s="36">
        <f t="shared" si="3002"/>
        <v>1638</v>
      </c>
      <c r="DP360" s="36">
        <f t="shared" si="3002"/>
        <v>27428023.063116666</v>
      </c>
      <c r="DQ360" s="47">
        <f t="shared" si="3003"/>
        <v>1638</v>
      </c>
      <c r="DR360" s="80">
        <f t="shared" si="2793"/>
        <v>1</v>
      </c>
    </row>
    <row r="361" spans="1:122" ht="45" customHeight="1" x14ac:dyDescent="0.25">
      <c r="A361" s="43"/>
      <c r="B361" s="44">
        <v>312</v>
      </c>
      <c r="C361" s="31" t="s">
        <v>486</v>
      </c>
      <c r="D361" s="32">
        <f t="shared" si="2795"/>
        <v>19063</v>
      </c>
      <c r="E361" s="33">
        <v>18530</v>
      </c>
      <c r="F361" s="45">
        <v>1.8</v>
      </c>
      <c r="G361" s="35">
        <v>1</v>
      </c>
      <c r="H361" s="35">
        <v>1</v>
      </c>
      <c r="I361" s="32">
        <v>1.4</v>
      </c>
      <c r="J361" s="32">
        <v>1.68</v>
      </c>
      <c r="K361" s="32">
        <v>2.23</v>
      </c>
      <c r="L361" s="32">
        <v>2.57</v>
      </c>
      <c r="M361" s="36">
        <v>0</v>
      </c>
      <c r="N361" s="36">
        <f t="shared" si="2952"/>
        <v>0</v>
      </c>
      <c r="O361" s="36">
        <v>0</v>
      </c>
      <c r="P361" s="36">
        <f t="shared" si="2952"/>
        <v>0</v>
      </c>
      <c r="Q361" s="36"/>
      <c r="R361" s="36">
        <f t="shared" si="2953"/>
        <v>0</v>
      </c>
      <c r="S361" s="36"/>
      <c r="T361" s="36">
        <f t="shared" si="2954"/>
        <v>0</v>
      </c>
      <c r="U361" s="36"/>
      <c r="V361" s="36">
        <f t="shared" si="2955"/>
        <v>0</v>
      </c>
      <c r="W361" s="36">
        <v>0</v>
      </c>
      <c r="X361" s="36">
        <f t="shared" si="2956"/>
        <v>0</v>
      </c>
      <c r="Y361" s="36"/>
      <c r="Z361" s="36">
        <f t="shared" si="2957"/>
        <v>0</v>
      </c>
      <c r="AA361" s="36"/>
      <c r="AB361" s="36">
        <f t="shared" si="2958"/>
        <v>0</v>
      </c>
      <c r="AC361" s="36">
        <v>0</v>
      </c>
      <c r="AD361" s="36">
        <f t="shared" si="2959"/>
        <v>0</v>
      </c>
      <c r="AE361" s="36">
        <v>0</v>
      </c>
      <c r="AF361" s="36">
        <f t="shared" si="2960"/>
        <v>0</v>
      </c>
      <c r="AG361" s="36"/>
      <c r="AH361" s="36">
        <f t="shared" si="2961"/>
        <v>0</v>
      </c>
      <c r="AI361" s="36"/>
      <c r="AJ361" s="36">
        <f t="shared" si="2962"/>
        <v>0</v>
      </c>
      <c r="AK361" s="39">
        <v>0</v>
      </c>
      <c r="AL361" s="36">
        <f t="shared" si="2963"/>
        <v>0</v>
      </c>
      <c r="AM361" s="40">
        <v>0</v>
      </c>
      <c r="AN361" s="36">
        <f t="shared" si="2964"/>
        <v>0</v>
      </c>
      <c r="AO361" s="36"/>
      <c r="AP361" s="36">
        <f t="shared" si="2965"/>
        <v>0</v>
      </c>
      <c r="AQ361" s="36"/>
      <c r="AR361" s="36">
        <f t="shared" si="2966"/>
        <v>0</v>
      </c>
      <c r="AS361" s="36"/>
      <c r="AT361" s="36">
        <f t="shared" si="2967"/>
        <v>0</v>
      </c>
      <c r="AU361" s="36"/>
      <c r="AV361" s="36">
        <f t="shared" si="2968"/>
        <v>0</v>
      </c>
      <c r="AW361" s="36"/>
      <c r="AX361" s="36">
        <f t="shared" si="2969"/>
        <v>0</v>
      </c>
      <c r="AY361" s="36"/>
      <c r="AZ361" s="36">
        <f t="shared" si="2970"/>
        <v>0</v>
      </c>
      <c r="BA361" s="36"/>
      <c r="BB361" s="36">
        <f t="shared" si="2971"/>
        <v>0</v>
      </c>
      <c r="BC361" s="36"/>
      <c r="BD361" s="36">
        <f t="shared" si="2972"/>
        <v>0</v>
      </c>
      <c r="BE361" s="36"/>
      <c r="BF361" s="36">
        <f t="shared" si="2973"/>
        <v>0</v>
      </c>
      <c r="BG361" s="36"/>
      <c r="BH361" s="36">
        <f t="shared" si="2974"/>
        <v>0</v>
      </c>
      <c r="BI361" s="36">
        <v>0</v>
      </c>
      <c r="BJ361" s="36">
        <f t="shared" si="2975"/>
        <v>0</v>
      </c>
      <c r="BK361" s="36"/>
      <c r="BL361" s="36">
        <f t="shared" si="2976"/>
        <v>0</v>
      </c>
      <c r="BM361" s="46"/>
      <c r="BN361" s="36">
        <f t="shared" si="2977"/>
        <v>0</v>
      </c>
      <c r="BO361" s="36"/>
      <c r="BP361" s="36">
        <f t="shared" si="2978"/>
        <v>0</v>
      </c>
      <c r="BQ361" s="36"/>
      <c r="BR361" s="36">
        <f t="shared" si="2979"/>
        <v>0</v>
      </c>
      <c r="BS361" s="36"/>
      <c r="BT361" s="36">
        <f t="shared" si="2980"/>
        <v>0</v>
      </c>
      <c r="BU361" s="36"/>
      <c r="BV361" s="36">
        <f t="shared" si="2981"/>
        <v>0</v>
      </c>
      <c r="BW361" s="36"/>
      <c r="BX361" s="36">
        <f t="shared" si="2982"/>
        <v>0</v>
      </c>
      <c r="BY361" s="36"/>
      <c r="BZ361" s="36">
        <f t="shared" si="2983"/>
        <v>0</v>
      </c>
      <c r="CA361" s="36"/>
      <c r="CB361" s="36">
        <f t="shared" si="2984"/>
        <v>0</v>
      </c>
      <c r="CC361" s="36"/>
      <c r="CD361" s="36">
        <f t="shared" si="2985"/>
        <v>0</v>
      </c>
      <c r="CE361" s="36"/>
      <c r="CF361" s="36">
        <f t="shared" si="2986"/>
        <v>0</v>
      </c>
      <c r="CG361" s="36"/>
      <c r="CH361" s="36">
        <f t="shared" si="2987"/>
        <v>0</v>
      </c>
      <c r="CI361" s="36"/>
      <c r="CJ361" s="36">
        <f t="shared" si="2988"/>
        <v>0</v>
      </c>
      <c r="CK361" s="36"/>
      <c r="CL361" s="36">
        <f t="shared" si="2989"/>
        <v>0</v>
      </c>
      <c r="CM361" s="36"/>
      <c r="CN361" s="36">
        <f t="shared" si="2989"/>
        <v>0</v>
      </c>
      <c r="CO361" s="41"/>
      <c r="CP361" s="36">
        <f t="shared" si="2990"/>
        <v>0</v>
      </c>
      <c r="CQ361" s="36"/>
      <c r="CR361" s="36">
        <f t="shared" si="2991"/>
        <v>0</v>
      </c>
      <c r="CS361" s="36"/>
      <c r="CT361" s="36">
        <f t="shared" si="2992"/>
        <v>0</v>
      </c>
      <c r="CU361" s="36"/>
      <c r="CV361" s="36">
        <f t="shared" si="2993"/>
        <v>0</v>
      </c>
      <c r="CW361" s="36"/>
      <c r="CX361" s="36">
        <f t="shared" si="2994"/>
        <v>0</v>
      </c>
      <c r="CY361" s="36"/>
      <c r="CZ361" s="36">
        <f t="shared" si="2995"/>
        <v>0</v>
      </c>
      <c r="DA361" s="36"/>
      <c r="DB361" s="36">
        <f t="shared" si="2996"/>
        <v>0</v>
      </c>
      <c r="DC361" s="36"/>
      <c r="DD361" s="36">
        <f t="shared" si="2997"/>
        <v>0</v>
      </c>
      <c r="DE361" s="36"/>
      <c r="DF361" s="36">
        <f t="shared" si="2998"/>
        <v>0</v>
      </c>
      <c r="DG361" s="36"/>
      <c r="DH361" s="36">
        <f t="shared" si="2999"/>
        <v>0</v>
      </c>
      <c r="DI361" s="36"/>
      <c r="DJ361" s="36">
        <f t="shared" si="3000"/>
        <v>0</v>
      </c>
      <c r="DK361" s="36"/>
      <c r="DL361" s="36">
        <f t="shared" si="3001"/>
        <v>0</v>
      </c>
      <c r="DM361" s="36"/>
      <c r="DN361" s="36">
        <f t="shared" si="2794"/>
        <v>0</v>
      </c>
      <c r="DO361" s="36">
        <f t="shared" si="3002"/>
        <v>0</v>
      </c>
      <c r="DP361" s="36">
        <f t="shared" si="3002"/>
        <v>0</v>
      </c>
      <c r="DQ361" s="47">
        <f t="shared" si="3003"/>
        <v>0</v>
      </c>
      <c r="DR361" s="80"/>
    </row>
    <row r="362" spans="1:122" ht="60" customHeight="1" x14ac:dyDescent="0.25">
      <c r="A362" s="43"/>
      <c r="B362" s="44">
        <v>313</v>
      </c>
      <c r="C362" s="31" t="s">
        <v>487</v>
      </c>
      <c r="D362" s="32">
        <f t="shared" si="2795"/>
        <v>19063</v>
      </c>
      <c r="E362" s="33">
        <v>18530</v>
      </c>
      <c r="F362" s="45">
        <v>4.8099999999999996</v>
      </c>
      <c r="G362" s="35">
        <v>1</v>
      </c>
      <c r="H362" s="35">
        <v>1</v>
      </c>
      <c r="I362" s="32">
        <v>1.4</v>
      </c>
      <c r="J362" s="32">
        <v>1.68</v>
      </c>
      <c r="K362" s="32">
        <v>2.23</v>
      </c>
      <c r="L362" s="32">
        <v>2.57</v>
      </c>
      <c r="M362" s="36">
        <v>0</v>
      </c>
      <c r="N362" s="36">
        <f t="shared" si="2952"/>
        <v>0</v>
      </c>
      <c r="O362" s="36">
        <v>0</v>
      </c>
      <c r="P362" s="36">
        <f t="shared" si="2952"/>
        <v>0</v>
      </c>
      <c r="Q362" s="36"/>
      <c r="R362" s="36">
        <f t="shared" si="2953"/>
        <v>0</v>
      </c>
      <c r="S362" s="36"/>
      <c r="T362" s="36">
        <f t="shared" si="2954"/>
        <v>0</v>
      </c>
      <c r="U362" s="36"/>
      <c r="V362" s="36">
        <f t="shared" si="2955"/>
        <v>0</v>
      </c>
      <c r="W362" s="36">
        <v>0</v>
      </c>
      <c r="X362" s="36">
        <f t="shared" si="2956"/>
        <v>0</v>
      </c>
      <c r="Y362" s="36"/>
      <c r="Z362" s="36">
        <f t="shared" si="2957"/>
        <v>0</v>
      </c>
      <c r="AA362" s="36"/>
      <c r="AB362" s="36">
        <f t="shared" si="2958"/>
        <v>0</v>
      </c>
      <c r="AC362" s="36">
        <v>0</v>
      </c>
      <c r="AD362" s="36">
        <f t="shared" si="2959"/>
        <v>0</v>
      </c>
      <c r="AE362" s="36">
        <v>0</v>
      </c>
      <c r="AF362" s="36">
        <f t="shared" si="2960"/>
        <v>0</v>
      </c>
      <c r="AG362" s="36"/>
      <c r="AH362" s="36">
        <f t="shared" si="2961"/>
        <v>0</v>
      </c>
      <c r="AI362" s="36"/>
      <c r="AJ362" s="36">
        <f t="shared" si="2962"/>
        <v>0</v>
      </c>
      <c r="AK362" s="39">
        <v>0</v>
      </c>
      <c r="AL362" s="36">
        <f t="shared" si="2963"/>
        <v>0</v>
      </c>
      <c r="AM362" s="40">
        <v>0</v>
      </c>
      <c r="AN362" s="36">
        <f t="shared" si="2964"/>
        <v>0</v>
      </c>
      <c r="AO362" s="36"/>
      <c r="AP362" s="36">
        <f t="shared" si="2965"/>
        <v>0</v>
      </c>
      <c r="AQ362" s="36"/>
      <c r="AR362" s="36">
        <f t="shared" si="2966"/>
        <v>0</v>
      </c>
      <c r="AS362" s="36"/>
      <c r="AT362" s="36">
        <f t="shared" si="2967"/>
        <v>0</v>
      </c>
      <c r="AU362" s="36"/>
      <c r="AV362" s="36">
        <f t="shared" si="2968"/>
        <v>0</v>
      </c>
      <c r="AW362" s="36"/>
      <c r="AX362" s="36">
        <f t="shared" si="2969"/>
        <v>0</v>
      </c>
      <c r="AY362" s="36"/>
      <c r="AZ362" s="36">
        <f t="shared" si="2970"/>
        <v>0</v>
      </c>
      <c r="BA362" s="36"/>
      <c r="BB362" s="36">
        <f t="shared" si="2971"/>
        <v>0</v>
      </c>
      <c r="BC362" s="36"/>
      <c r="BD362" s="36">
        <f t="shared" si="2972"/>
        <v>0</v>
      </c>
      <c r="BE362" s="36"/>
      <c r="BF362" s="36">
        <f t="shared" si="2973"/>
        <v>0</v>
      </c>
      <c r="BG362" s="36"/>
      <c r="BH362" s="36">
        <f t="shared" si="2974"/>
        <v>0</v>
      </c>
      <c r="BI362" s="36">
        <v>0</v>
      </c>
      <c r="BJ362" s="36">
        <f t="shared" si="2975"/>
        <v>0</v>
      </c>
      <c r="BK362" s="36"/>
      <c r="BL362" s="36">
        <f t="shared" si="2976"/>
        <v>0</v>
      </c>
      <c r="BM362" s="46"/>
      <c r="BN362" s="36">
        <f t="shared" si="2977"/>
        <v>0</v>
      </c>
      <c r="BO362" s="36"/>
      <c r="BP362" s="36">
        <f t="shared" si="2978"/>
        <v>0</v>
      </c>
      <c r="BQ362" s="36"/>
      <c r="BR362" s="36">
        <f t="shared" si="2979"/>
        <v>0</v>
      </c>
      <c r="BS362" s="36"/>
      <c r="BT362" s="36">
        <f t="shared" si="2980"/>
        <v>0</v>
      </c>
      <c r="BU362" s="36"/>
      <c r="BV362" s="36">
        <f t="shared" si="2981"/>
        <v>0</v>
      </c>
      <c r="BW362" s="36"/>
      <c r="BX362" s="36">
        <f t="shared" si="2982"/>
        <v>0</v>
      </c>
      <c r="BY362" s="36"/>
      <c r="BZ362" s="36">
        <f t="shared" si="2983"/>
        <v>0</v>
      </c>
      <c r="CA362" s="36"/>
      <c r="CB362" s="36">
        <f t="shared" si="2984"/>
        <v>0</v>
      </c>
      <c r="CC362" s="36"/>
      <c r="CD362" s="36">
        <f t="shared" si="2985"/>
        <v>0</v>
      </c>
      <c r="CE362" s="36"/>
      <c r="CF362" s="36">
        <f t="shared" si="2986"/>
        <v>0</v>
      </c>
      <c r="CG362" s="36"/>
      <c r="CH362" s="36">
        <f t="shared" si="2987"/>
        <v>0</v>
      </c>
      <c r="CI362" s="36"/>
      <c r="CJ362" s="36">
        <f t="shared" si="2988"/>
        <v>0</v>
      </c>
      <c r="CK362" s="36"/>
      <c r="CL362" s="36">
        <f t="shared" si="2989"/>
        <v>0</v>
      </c>
      <c r="CM362" s="36"/>
      <c r="CN362" s="36">
        <f t="shared" si="2989"/>
        <v>0</v>
      </c>
      <c r="CO362" s="41"/>
      <c r="CP362" s="36">
        <f t="shared" si="2990"/>
        <v>0</v>
      </c>
      <c r="CQ362" s="36"/>
      <c r="CR362" s="36">
        <f t="shared" si="2991"/>
        <v>0</v>
      </c>
      <c r="CS362" s="36"/>
      <c r="CT362" s="36">
        <f t="shared" si="2992"/>
        <v>0</v>
      </c>
      <c r="CU362" s="36"/>
      <c r="CV362" s="36">
        <f t="shared" si="2993"/>
        <v>0</v>
      </c>
      <c r="CW362" s="36"/>
      <c r="CX362" s="36">
        <f t="shared" si="2994"/>
        <v>0</v>
      </c>
      <c r="CY362" s="36"/>
      <c r="CZ362" s="36">
        <f t="shared" si="2995"/>
        <v>0</v>
      </c>
      <c r="DA362" s="36"/>
      <c r="DB362" s="36">
        <f t="shared" si="2996"/>
        <v>0</v>
      </c>
      <c r="DC362" s="36"/>
      <c r="DD362" s="36">
        <f t="shared" si="2997"/>
        <v>0</v>
      </c>
      <c r="DE362" s="36"/>
      <c r="DF362" s="36">
        <f t="shared" si="2998"/>
        <v>0</v>
      </c>
      <c r="DG362" s="36"/>
      <c r="DH362" s="36">
        <f t="shared" si="2999"/>
        <v>0</v>
      </c>
      <c r="DI362" s="36"/>
      <c r="DJ362" s="36">
        <f t="shared" si="3000"/>
        <v>0</v>
      </c>
      <c r="DK362" s="36"/>
      <c r="DL362" s="36">
        <f t="shared" si="3001"/>
        <v>0</v>
      </c>
      <c r="DM362" s="36"/>
      <c r="DN362" s="36">
        <f t="shared" si="2794"/>
        <v>0</v>
      </c>
      <c r="DO362" s="36">
        <f t="shared" si="3002"/>
        <v>0</v>
      </c>
      <c r="DP362" s="36">
        <f t="shared" si="3002"/>
        <v>0</v>
      </c>
      <c r="DQ362" s="47">
        <f t="shared" si="3003"/>
        <v>0</v>
      </c>
      <c r="DR362" s="80"/>
    </row>
    <row r="363" spans="1:122" ht="30" customHeight="1" x14ac:dyDescent="0.25">
      <c r="A363" s="43">
        <v>0.93</v>
      </c>
      <c r="B363" s="44">
        <v>314</v>
      </c>
      <c r="C363" s="31" t="s">
        <v>488</v>
      </c>
      <c r="D363" s="32">
        <f t="shared" si="2795"/>
        <v>19063</v>
      </c>
      <c r="E363" s="33">
        <v>18530</v>
      </c>
      <c r="F363" s="45">
        <v>2.75</v>
      </c>
      <c r="G363" s="35">
        <v>1</v>
      </c>
      <c r="H363" s="35">
        <v>1</v>
      </c>
      <c r="I363" s="32">
        <v>1.4</v>
      </c>
      <c r="J363" s="32">
        <v>1.68</v>
      </c>
      <c r="K363" s="32">
        <v>2.23</v>
      </c>
      <c r="L363" s="32">
        <v>2.57</v>
      </c>
      <c r="M363" s="36">
        <v>0</v>
      </c>
      <c r="N363" s="36">
        <f t="shared" si="2952"/>
        <v>0</v>
      </c>
      <c r="O363" s="36">
        <v>0</v>
      </c>
      <c r="P363" s="36">
        <f t="shared" si="2952"/>
        <v>0</v>
      </c>
      <c r="Q363" s="36"/>
      <c r="R363" s="36">
        <f t="shared" si="2953"/>
        <v>0</v>
      </c>
      <c r="S363" s="36"/>
      <c r="T363" s="36">
        <f t="shared" si="2954"/>
        <v>0</v>
      </c>
      <c r="U363" s="36"/>
      <c r="V363" s="36">
        <f t="shared" si="2955"/>
        <v>0</v>
      </c>
      <c r="W363" s="36">
        <v>0</v>
      </c>
      <c r="X363" s="36">
        <f t="shared" si="2956"/>
        <v>0</v>
      </c>
      <c r="Y363" s="36"/>
      <c r="Z363" s="36">
        <f t="shared" si="2957"/>
        <v>0</v>
      </c>
      <c r="AA363" s="36"/>
      <c r="AB363" s="36">
        <f t="shared" si="2958"/>
        <v>0</v>
      </c>
      <c r="AC363" s="36">
        <v>0</v>
      </c>
      <c r="AD363" s="36">
        <f t="shared" si="2959"/>
        <v>0</v>
      </c>
      <c r="AE363" s="36">
        <v>0</v>
      </c>
      <c r="AF363" s="36">
        <f t="shared" si="2960"/>
        <v>0</v>
      </c>
      <c r="AG363" s="36"/>
      <c r="AH363" s="36">
        <f t="shared" si="2961"/>
        <v>0</v>
      </c>
      <c r="AI363" s="36"/>
      <c r="AJ363" s="36">
        <f t="shared" si="2962"/>
        <v>0</v>
      </c>
      <c r="AK363" s="39">
        <v>0</v>
      </c>
      <c r="AL363" s="36">
        <f t="shared" si="2963"/>
        <v>0</v>
      </c>
      <c r="AM363" s="40">
        <v>0</v>
      </c>
      <c r="AN363" s="36">
        <f t="shared" si="2964"/>
        <v>0</v>
      </c>
      <c r="AO363" s="36"/>
      <c r="AP363" s="36">
        <f t="shared" si="2965"/>
        <v>0</v>
      </c>
      <c r="AQ363" s="36"/>
      <c r="AR363" s="36">
        <f t="shared" si="2966"/>
        <v>0</v>
      </c>
      <c r="AS363" s="36"/>
      <c r="AT363" s="36">
        <f t="shared" si="2967"/>
        <v>0</v>
      </c>
      <c r="AU363" s="36">
        <v>540</v>
      </c>
      <c r="AV363" s="36">
        <f t="shared" si="2968"/>
        <v>35252156.362499997</v>
      </c>
      <c r="AW363" s="36"/>
      <c r="AX363" s="36">
        <f t="shared" si="2969"/>
        <v>0</v>
      </c>
      <c r="AY363" s="36"/>
      <c r="AZ363" s="36">
        <f t="shared" si="2970"/>
        <v>0</v>
      </c>
      <c r="BA363" s="36"/>
      <c r="BB363" s="36">
        <f t="shared" si="2971"/>
        <v>0</v>
      </c>
      <c r="BC363" s="36"/>
      <c r="BD363" s="36">
        <f t="shared" si="2972"/>
        <v>0</v>
      </c>
      <c r="BE363" s="36"/>
      <c r="BF363" s="36">
        <f t="shared" si="2973"/>
        <v>0</v>
      </c>
      <c r="BG363" s="36"/>
      <c r="BH363" s="36">
        <f t="shared" si="2974"/>
        <v>0</v>
      </c>
      <c r="BI363" s="36">
        <v>0</v>
      </c>
      <c r="BJ363" s="36">
        <f t="shared" si="2975"/>
        <v>0</v>
      </c>
      <c r="BK363" s="36"/>
      <c r="BL363" s="36">
        <f t="shared" si="2976"/>
        <v>0</v>
      </c>
      <c r="BM363" s="46"/>
      <c r="BN363" s="36">
        <f t="shared" si="2977"/>
        <v>0</v>
      </c>
      <c r="BO363" s="36"/>
      <c r="BP363" s="36">
        <f t="shared" si="2978"/>
        <v>0</v>
      </c>
      <c r="BQ363" s="36"/>
      <c r="BR363" s="36">
        <f t="shared" si="2979"/>
        <v>0</v>
      </c>
      <c r="BS363" s="36"/>
      <c r="BT363" s="36">
        <f t="shared" si="2980"/>
        <v>0</v>
      </c>
      <c r="BU363" s="36"/>
      <c r="BV363" s="36">
        <f t="shared" si="2981"/>
        <v>0</v>
      </c>
      <c r="BW363" s="36"/>
      <c r="BX363" s="36">
        <f t="shared" si="2982"/>
        <v>0</v>
      </c>
      <c r="BY363" s="36"/>
      <c r="BZ363" s="36">
        <f t="shared" si="2983"/>
        <v>0</v>
      </c>
      <c r="CA363" s="36"/>
      <c r="CB363" s="36">
        <f t="shared" si="2984"/>
        <v>0</v>
      </c>
      <c r="CC363" s="36"/>
      <c r="CD363" s="36">
        <f t="shared" si="2985"/>
        <v>0</v>
      </c>
      <c r="CE363" s="36"/>
      <c r="CF363" s="36">
        <f t="shared" si="2986"/>
        <v>0</v>
      </c>
      <c r="CG363" s="36"/>
      <c r="CH363" s="36">
        <f t="shared" si="2987"/>
        <v>0</v>
      </c>
      <c r="CI363" s="36"/>
      <c r="CJ363" s="36">
        <f t="shared" si="2988"/>
        <v>0</v>
      </c>
      <c r="CK363" s="36"/>
      <c r="CL363" s="36">
        <f t="shared" si="2989"/>
        <v>0</v>
      </c>
      <c r="CM363" s="36"/>
      <c r="CN363" s="36">
        <f t="shared" si="2989"/>
        <v>0</v>
      </c>
      <c r="CO363" s="41"/>
      <c r="CP363" s="36">
        <f t="shared" si="2990"/>
        <v>0</v>
      </c>
      <c r="CQ363" s="36"/>
      <c r="CR363" s="36">
        <f t="shared" si="2991"/>
        <v>0</v>
      </c>
      <c r="CS363" s="36"/>
      <c r="CT363" s="36">
        <f t="shared" si="2992"/>
        <v>0</v>
      </c>
      <c r="CU363" s="36"/>
      <c r="CV363" s="36">
        <f t="shared" si="2993"/>
        <v>0</v>
      </c>
      <c r="CW363" s="36"/>
      <c r="CX363" s="36">
        <f t="shared" si="2994"/>
        <v>0</v>
      </c>
      <c r="CY363" s="36"/>
      <c r="CZ363" s="36">
        <f t="shared" si="2995"/>
        <v>0</v>
      </c>
      <c r="DA363" s="36"/>
      <c r="DB363" s="36">
        <f t="shared" si="2996"/>
        <v>0</v>
      </c>
      <c r="DC363" s="36"/>
      <c r="DD363" s="36">
        <f t="shared" si="2997"/>
        <v>0</v>
      </c>
      <c r="DE363" s="36"/>
      <c r="DF363" s="36">
        <f t="shared" si="2998"/>
        <v>0</v>
      </c>
      <c r="DG363" s="36"/>
      <c r="DH363" s="36">
        <f t="shared" si="2999"/>
        <v>0</v>
      </c>
      <c r="DI363" s="36"/>
      <c r="DJ363" s="36">
        <f t="shared" si="3000"/>
        <v>0</v>
      </c>
      <c r="DK363" s="36"/>
      <c r="DL363" s="36">
        <f t="shared" si="3001"/>
        <v>0</v>
      </c>
      <c r="DM363" s="36"/>
      <c r="DN363" s="36">
        <f t="shared" si="2794"/>
        <v>0</v>
      </c>
      <c r="DO363" s="36">
        <f t="shared" si="3002"/>
        <v>540</v>
      </c>
      <c r="DP363" s="36">
        <f t="shared" si="3002"/>
        <v>35252156.362499997</v>
      </c>
      <c r="DQ363" s="47">
        <f t="shared" si="3003"/>
        <v>540</v>
      </c>
      <c r="DR363" s="80">
        <f t="shared" si="2793"/>
        <v>1</v>
      </c>
    </row>
    <row r="364" spans="1:122" ht="45" customHeight="1" x14ac:dyDescent="0.25">
      <c r="A364" s="43"/>
      <c r="B364" s="44">
        <v>315</v>
      </c>
      <c r="C364" s="31" t="s">
        <v>489</v>
      </c>
      <c r="D364" s="32">
        <f t="shared" si="2795"/>
        <v>19063</v>
      </c>
      <c r="E364" s="33">
        <v>18530</v>
      </c>
      <c r="F364" s="45">
        <v>2.35</v>
      </c>
      <c r="G364" s="35">
        <v>1</v>
      </c>
      <c r="H364" s="35">
        <v>1</v>
      </c>
      <c r="I364" s="32">
        <v>1.4</v>
      </c>
      <c r="J364" s="32">
        <v>1.68</v>
      </c>
      <c r="K364" s="32">
        <v>2.23</v>
      </c>
      <c r="L364" s="32">
        <v>2.57</v>
      </c>
      <c r="M364" s="36">
        <v>0</v>
      </c>
      <c r="N364" s="36">
        <f t="shared" si="2952"/>
        <v>0</v>
      </c>
      <c r="O364" s="36">
        <v>0</v>
      </c>
      <c r="P364" s="36">
        <f t="shared" si="2952"/>
        <v>0</v>
      </c>
      <c r="Q364" s="36"/>
      <c r="R364" s="36">
        <f t="shared" si="2953"/>
        <v>0</v>
      </c>
      <c r="S364" s="36"/>
      <c r="T364" s="36">
        <f t="shared" si="2954"/>
        <v>0</v>
      </c>
      <c r="U364" s="36"/>
      <c r="V364" s="36">
        <f t="shared" si="2955"/>
        <v>0</v>
      </c>
      <c r="W364" s="36">
        <v>0</v>
      </c>
      <c r="X364" s="36">
        <f t="shared" si="2956"/>
        <v>0</v>
      </c>
      <c r="Y364" s="36"/>
      <c r="Z364" s="36">
        <f t="shared" si="2957"/>
        <v>0</v>
      </c>
      <c r="AA364" s="36"/>
      <c r="AB364" s="36">
        <f t="shared" si="2958"/>
        <v>0</v>
      </c>
      <c r="AC364" s="36">
        <v>0</v>
      </c>
      <c r="AD364" s="36">
        <f t="shared" si="2959"/>
        <v>0</v>
      </c>
      <c r="AE364" s="36">
        <v>0</v>
      </c>
      <c r="AF364" s="36">
        <f t="shared" si="2960"/>
        <v>0</v>
      </c>
      <c r="AG364" s="36"/>
      <c r="AH364" s="36">
        <f t="shared" si="2961"/>
        <v>0</v>
      </c>
      <c r="AI364" s="36"/>
      <c r="AJ364" s="36">
        <f t="shared" si="2962"/>
        <v>0</v>
      </c>
      <c r="AK364" s="39">
        <v>0</v>
      </c>
      <c r="AL364" s="36">
        <f t="shared" si="2963"/>
        <v>0</v>
      </c>
      <c r="AM364" s="40">
        <v>0</v>
      </c>
      <c r="AN364" s="36">
        <f t="shared" si="2964"/>
        <v>0</v>
      </c>
      <c r="AO364" s="36"/>
      <c r="AP364" s="36">
        <f t="shared" si="2965"/>
        <v>0</v>
      </c>
      <c r="AQ364" s="36"/>
      <c r="AR364" s="36">
        <f t="shared" si="2966"/>
        <v>0</v>
      </c>
      <c r="AS364" s="36"/>
      <c r="AT364" s="36">
        <f t="shared" si="2967"/>
        <v>0</v>
      </c>
      <c r="AU364" s="36"/>
      <c r="AV364" s="36">
        <f t="shared" si="2968"/>
        <v>0</v>
      </c>
      <c r="AW364" s="36"/>
      <c r="AX364" s="36">
        <f t="shared" si="2969"/>
        <v>0</v>
      </c>
      <c r="AY364" s="36"/>
      <c r="AZ364" s="36">
        <f t="shared" si="2970"/>
        <v>0</v>
      </c>
      <c r="BA364" s="36"/>
      <c r="BB364" s="36">
        <f t="shared" si="2971"/>
        <v>0</v>
      </c>
      <c r="BC364" s="36"/>
      <c r="BD364" s="36">
        <f t="shared" si="2972"/>
        <v>0</v>
      </c>
      <c r="BE364" s="36"/>
      <c r="BF364" s="36">
        <f t="shared" si="2973"/>
        <v>0</v>
      </c>
      <c r="BG364" s="36"/>
      <c r="BH364" s="36">
        <f t="shared" si="2974"/>
        <v>0</v>
      </c>
      <c r="BI364" s="36">
        <v>0</v>
      </c>
      <c r="BJ364" s="36">
        <f t="shared" si="2975"/>
        <v>0</v>
      </c>
      <c r="BK364" s="36"/>
      <c r="BL364" s="36">
        <f t="shared" si="2976"/>
        <v>0</v>
      </c>
      <c r="BM364" s="46"/>
      <c r="BN364" s="36">
        <f t="shared" si="2977"/>
        <v>0</v>
      </c>
      <c r="BO364" s="36"/>
      <c r="BP364" s="36">
        <f t="shared" si="2978"/>
        <v>0</v>
      </c>
      <c r="BQ364" s="36"/>
      <c r="BR364" s="36">
        <f t="shared" si="2979"/>
        <v>0</v>
      </c>
      <c r="BS364" s="36"/>
      <c r="BT364" s="36">
        <f t="shared" si="2980"/>
        <v>0</v>
      </c>
      <c r="BU364" s="36"/>
      <c r="BV364" s="36">
        <f t="shared" si="2981"/>
        <v>0</v>
      </c>
      <c r="BW364" s="36"/>
      <c r="BX364" s="36">
        <f t="shared" si="2982"/>
        <v>0</v>
      </c>
      <c r="BY364" s="36"/>
      <c r="BZ364" s="36">
        <f t="shared" si="2983"/>
        <v>0</v>
      </c>
      <c r="CA364" s="36"/>
      <c r="CB364" s="36">
        <f t="shared" si="2984"/>
        <v>0</v>
      </c>
      <c r="CC364" s="36"/>
      <c r="CD364" s="36">
        <f t="shared" si="2985"/>
        <v>0</v>
      </c>
      <c r="CE364" s="36"/>
      <c r="CF364" s="36">
        <f t="shared" si="2986"/>
        <v>0</v>
      </c>
      <c r="CG364" s="36"/>
      <c r="CH364" s="36">
        <f t="shared" si="2987"/>
        <v>0</v>
      </c>
      <c r="CI364" s="36"/>
      <c r="CJ364" s="36">
        <f t="shared" si="2988"/>
        <v>0</v>
      </c>
      <c r="CK364" s="36"/>
      <c r="CL364" s="36">
        <f t="shared" si="2989"/>
        <v>0</v>
      </c>
      <c r="CM364" s="36"/>
      <c r="CN364" s="36">
        <f t="shared" si="2989"/>
        <v>0</v>
      </c>
      <c r="CO364" s="41"/>
      <c r="CP364" s="36">
        <f t="shared" si="2990"/>
        <v>0</v>
      </c>
      <c r="CQ364" s="36"/>
      <c r="CR364" s="36">
        <f t="shared" si="2991"/>
        <v>0</v>
      </c>
      <c r="CS364" s="36"/>
      <c r="CT364" s="36">
        <f t="shared" si="2992"/>
        <v>0</v>
      </c>
      <c r="CU364" s="36"/>
      <c r="CV364" s="36">
        <f t="shared" si="2993"/>
        <v>0</v>
      </c>
      <c r="CW364" s="36"/>
      <c r="CX364" s="36">
        <f t="shared" si="2994"/>
        <v>0</v>
      </c>
      <c r="CY364" s="36"/>
      <c r="CZ364" s="36">
        <f t="shared" si="2995"/>
        <v>0</v>
      </c>
      <c r="DA364" s="36"/>
      <c r="DB364" s="36">
        <f t="shared" si="2996"/>
        <v>0</v>
      </c>
      <c r="DC364" s="36"/>
      <c r="DD364" s="36">
        <f t="shared" si="2997"/>
        <v>0</v>
      </c>
      <c r="DE364" s="36"/>
      <c r="DF364" s="36">
        <f t="shared" si="2998"/>
        <v>0</v>
      </c>
      <c r="DG364" s="36"/>
      <c r="DH364" s="36">
        <f t="shared" si="2999"/>
        <v>0</v>
      </c>
      <c r="DI364" s="36"/>
      <c r="DJ364" s="36">
        <f t="shared" si="3000"/>
        <v>0</v>
      </c>
      <c r="DK364" s="36"/>
      <c r="DL364" s="36">
        <f t="shared" si="3001"/>
        <v>0</v>
      </c>
      <c r="DM364" s="36"/>
      <c r="DN364" s="36">
        <f t="shared" si="2794"/>
        <v>0</v>
      </c>
      <c r="DO364" s="36">
        <f t="shared" si="3002"/>
        <v>0</v>
      </c>
      <c r="DP364" s="36">
        <f>SUM(N364,P364,R364,T364,V364,X364,Z364,AB364,AD364,AF364,AH364,AJ364,AL364,AN364,AP364,AR364,AT364,AV364,AX364,AZ364,BB364,BD364,BF364,BH364,BJ364,BL364,BN364,BP364,BR364,BT364,BV364,BX364,BZ364,CB364,CD364,CF364,CH364,CJ364,CL364,CN364,CP364,CR364,CT364,CV364,CX364,CZ364,DB364,DD364,DF364,DH364,DJ364,DL364,DN364)</f>
        <v>0</v>
      </c>
      <c r="DQ364" s="47">
        <f t="shared" si="3003"/>
        <v>0</v>
      </c>
      <c r="DR364" s="83"/>
    </row>
    <row r="365" spans="1:122" s="84" customFormat="1" ht="21.75" customHeight="1" x14ac:dyDescent="0.2">
      <c r="A365" s="119" t="s">
        <v>499</v>
      </c>
      <c r="B365" s="120"/>
      <c r="C365" s="95" t="s">
        <v>490</v>
      </c>
      <c r="D365" s="95"/>
      <c r="E365" s="95"/>
      <c r="F365" s="96"/>
      <c r="G365" s="96"/>
      <c r="H365" s="96"/>
      <c r="I365" s="96"/>
      <c r="J365" s="96"/>
      <c r="K365" s="96"/>
      <c r="L365" s="96"/>
      <c r="M365" s="97">
        <f t="shared" ref="M365:BX365" si="3004">M13+M15+M29+M32+M38+M44+M48+M50+M54+M65+M73+M78+M91+M99+M103+M120+M133+M141+M145+M181+M192+M201+M206+M213+M218+M231+M233+M248+M254+M268+M284+M304+M323+M331+M337+M355+M347</f>
        <v>16508</v>
      </c>
      <c r="N365" s="97">
        <f t="shared" si="3004"/>
        <v>646820360.24750364</v>
      </c>
      <c r="O365" s="97">
        <f t="shared" si="3004"/>
        <v>15759</v>
      </c>
      <c r="P365" s="97">
        <f t="shared" si="3004"/>
        <v>745551169.86291659</v>
      </c>
      <c r="Q365" s="97">
        <f t="shared" si="3004"/>
        <v>6192</v>
      </c>
      <c r="R365" s="97">
        <f t="shared" si="3004"/>
        <v>226708392.28315833</v>
      </c>
      <c r="S365" s="97">
        <f t="shared" si="3004"/>
        <v>1715</v>
      </c>
      <c r="T365" s="97">
        <f t="shared" si="3004"/>
        <v>49176191.596349992</v>
      </c>
      <c r="U365" s="97">
        <f t="shared" si="3004"/>
        <v>5487</v>
      </c>
      <c r="V365" s="97">
        <f t="shared" si="3004"/>
        <v>395789341.19985747</v>
      </c>
      <c r="W365" s="97">
        <f t="shared" si="3004"/>
        <v>3476</v>
      </c>
      <c r="X365" s="97">
        <f t="shared" si="3004"/>
        <v>126644677.12207501</v>
      </c>
      <c r="Y365" s="97">
        <f t="shared" si="3004"/>
        <v>2145</v>
      </c>
      <c r="Z365" s="97">
        <f t="shared" si="3004"/>
        <v>77840739.8125</v>
      </c>
      <c r="AA365" s="97">
        <f t="shared" si="3004"/>
        <v>141</v>
      </c>
      <c r="AB365" s="97">
        <f t="shared" si="3004"/>
        <v>22030234.588104166</v>
      </c>
      <c r="AC365" s="97">
        <f t="shared" si="3004"/>
        <v>6798</v>
      </c>
      <c r="AD365" s="97">
        <f t="shared" si="3004"/>
        <v>347250675.99687499</v>
      </c>
      <c r="AE365" s="97">
        <f t="shared" si="3004"/>
        <v>10740</v>
      </c>
      <c r="AF365" s="97">
        <f t="shared" si="3004"/>
        <v>328501090.90114164</v>
      </c>
      <c r="AG365" s="97">
        <f t="shared" si="3004"/>
        <v>410</v>
      </c>
      <c r="AH365" s="97">
        <f t="shared" si="3004"/>
        <v>10866285.011029584</v>
      </c>
      <c r="AI365" s="97">
        <f t="shared" si="3004"/>
        <v>250</v>
      </c>
      <c r="AJ365" s="97">
        <f t="shared" si="3004"/>
        <v>7567454.1797166644</v>
      </c>
      <c r="AK365" s="97">
        <f t="shared" si="3004"/>
        <v>4650</v>
      </c>
      <c r="AL365" s="97">
        <f t="shared" si="3004"/>
        <v>94691625.483997509</v>
      </c>
      <c r="AM365" s="97">
        <f t="shared" si="3004"/>
        <v>12340</v>
      </c>
      <c r="AN365" s="97">
        <f t="shared" si="3004"/>
        <v>423374565.62332958</v>
      </c>
      <c r="AO365" s="97">
        <f t="shared" si="3004"/>
        <v>1640</v>
      </c>
      <c r="AP365" s="97">
        <f t="shared" si="3004"/>
        <v>43792276.817100003</v>
      </c>
      <c r="AQ365" s="97">
        <f t="shared" si="3004"/>
        <v>14867</v>
      </c>
      <c r="AR365" s="97">
        <f t="shared" si="3004"/>
        <v>613555109.39004505</v>
      </c>
      <c r="AS365" s="97">
        <f t="shared" si="3004"/>
        <v>2065</v>
      </c>
      <c r="AT365" s="97">
        <f t="shared" si="3004"/>
        <v>152176365.37676999</v>
      </c>
      <c r="AU365" s="97">
        <f t="shared" si="3004"/>
        <v>2260</v>
      </c>
      <c r="AV365" s="97">
        <f t="shared" si="3004"/>
        <v>69255650.486166656</v>
      </c>
      <c r="AW365" s="97">
        <f t="shared" si="3004"/>
        <v>1248</v>
      </c>
      <c r="AX365" s="97">
        <f t="shared" si="3004"/>
        <v>59893057.577500001</v>
      </c>
      <c r="AY365" s="97">
        <f t="shared" si="3004"/>
        <v>1200</v>
      </c>
      <c r="AZ365" s="97">
        <f t="shared" si="3004"/>
        <v>36606319.685529992</v>
      </c>
      <c r="BA365" s="97">
        <f t="shared" si="3004"/>
        <v>3522</v>
      </c>
      <c r="BB365" s="97">
        <f t="shared" si="3004"/>
        <v>91801230.061706662</v>
      </c>
      <c r="BC365" s="97">
        <f t="shared" si="3004"/>
        <v>1710</v>
      </c>
      <c r="BD365" s="97">
        <f t="shared" si="3004"/>
        <v>44171271.34466666</v>
      </c>
      <c r="BE365" s="97">
        <f t="shared" si="3004"/>
        <v>2128</v>
      </c>
      <c r="BF365" s="97">
        <f t="shared" si="3004"/>
        <v>54691466.08371833</v>
      </c>
      <c r="BG365" s="97">
        <f t="shared" si="3004"/>
        <v>8660</v>
      </c>
      <c r="BH365" s="97">
        <f t="shared" si="3004"/>
        <v>181296641.36948001</v>
      </c>
      <c r="BI365" s="97">
        <f t="shared" si="3004"/>
        <v>14705</v>
      </c>
      <c r="BJ365" s="97">
        <f t="shared" si="3004"/>
        <v>341935437.65841836</v>
      </c>
      <c r="BK365" s="97">
        <f t="shared" si="3004"/>
        <v>10720</v>
      </c>
      <c r="BL365" s="97">
        <f t="shared" si="3004"/>
        <v>283129409.82371736</v>
      </c>
      <c r="BM365" s="97">
        <f t="shared" si="3004"/>
        <v>4905</v>
      </c>
      <c r="BN365" s="97">
        <f t="shared" si="3004"/>
        <v>152253635.58135501</v>
      </c>
      <c r="BO365" s="97">
        <f t="shared" si="3004"/>
        <v>3127</v>
      </c>
      <c r="BP365" s="97">
        <f t="shared" si="3004"/>
        <v>138940154.83586696</v>
      </c>
      <c r="BQ365" s="97">
        <f t="shared" si="3004"/>
        <v>2960</v>
      </c>
      <c r="BR365" s="97">
        <f t="shared" si="3004"/>
        <v>65521841.108441666</v>
      </c>
      <c r="BS365" s="97">
        <f t="shared" si="3004"/>
        <v>540</v>
      </c>
      <c r="BT365" s="97">
        <f t="shared" si="3004"/>
        <v>10148246.201969165</v>
      </c>
      <c r="BU365" s="97">
        <f t="shared" si="3004"/>
        <v>90</v>
      </c>
      <c r="BV365" s="97">
        <f t="shared" si="3004"/>
        <v>2499086.9588299999</v>
      </c>
      <c r="BW365" s="97">
        <f t="shared" si="3004"/>
        <v>15</v>
      </c>
      <c r="BX365" s="97">
        <f t="shared" si="3004"/>
        <v>475726.06969999999</v>
      </c>
      <c r="BY365" s="97">
        <f t="shared" ref="BY365:DQ365" si="3005">BY13+BY15+BY29+BY32+BY38+BY44+BY48+BY50+BY54+BY65+BY73+BY78+BY91+BY99+BY103+BY120+BY133+BY141+BY145+BY181+BY192+BY201+BY206+BY213+BY218+BY231+BY233+BY248+BY254+BY268+BY284+BY304+BY323+BY331+BY337+BY355+BY347</f>
        <v>1742</v>
      </c>
      <c r="BZ365" s="97">
        <f t="shared" si="3005"/>
        <v>46175993.110508323</v>
      </c>
      <c r="CA365" s="97">
        <f t="shared" si="3005"/>
        <v>1340</v>
      </c>
      <c r="CB365" s="97">
        <f t="shared" si="3005"/>
        <v>42305608.717330009</v>
      </c>
      <c r="CC365" s="97">
        <f t="shared" si="3005"/>
        <v>435</v>
      </c>
      <c r="CD365" s="97">
        <f t="shared" si="3005"/>
        <v>11735584.247893333</v>
      </c>
      <c r="CE365" s="97">
        <f t="shared" si="3005"/>
        <v>960</v>
      </c>
      <c r="CF365" s="97">
        <f t="shared" si="3005"/>
        <v>16141185.240774997</v>
      </c>
      <c r="CG365" s="97">
        <f t="shared" si="3005"/>
        <v>2759</v>
      </c>
      <c r="CH365" s="97">
        <f t="shared" si="3005"/>
        <v>53832399.134009995</v>
      </c>
      <c r="CI365" s="97">
        <f t="shared" si="3005"/>
        <v>3280</v>
      </c>
      <c r="CJ365" s="97">
        <f t="shared" si="3005"/>
        <v>76382498.137779161</v>
      </c>
      <c r="CK365" s="97">
        <f t="shared" si="3005"/>
        <v>9269</v>
      </c>
      <c r="CL365" s="97">
        <f t="shared" si="3005"/>
        <v>267866521.25451505</v>
      </c>
      <c r="CM365" s="97">
        <f t="shared" si="3005"/>
        <v>5135</v>
      </c>
      <c r="CN365" s="97">
        <f t="shared" si="3005"/>
        <v>174366414.73514581</v>
      </c>
      <c r="CO365" s="97">
        <f t="shared" si="3005"/>
        <v>2295</v>
      </c>
      <c r="CP365" s="97">
        <f t="shared" si="3005"/>
        <v>59066493.255630001</v>
      </c>
      <c r="CQ365" s="97">
        <f t="shared" si="3005"/>
        <v>3130</v>
      </c>
      <c r="CR365" s="97">
        <f t="shared" si="3005"/>
        <v>99685790.874476805</v>
      </c>
      <c r="CS365" s="97">
        <f t="shared" si="3005"/>
        <v>2736</v>
      </c>
      <c r="CT365" s="97">
        <f t="shared" si="3005"/>
        <v>70064942.383183986</v>
      </c>
      <c r="CU365" s="97">
        <f t="shared" si="3005"/>
        <v>3909</v>
      </c>
      <c r="CV365" s="97">
        <f t="shared" si="3005"/>
        <v>115720579.25855701</v>
      </c>
      <c r="CW365" s="97">
        <f t="shared" si="3005"/>
        <v>3140</v>
      </c>
      <c r="CX365" s="97">
        <f t="shared" si="3005"/>
        <v>104522431.42499271</v>
      </c>
      <c r="CY365" s="97">
        <f t="shared" si="3005"/>
        <v>5240</v>
      </c>
      <c r="CZ365" s="97">
        <f t="shared" si="3005"/>
        <v>167013064.88807845</v>
      </c>
      <c r="DA365" s="97">
        <f t="shared" si="3005"/>
        <v>5380</v>
      </c>
      <c r="DB365" s="97">
        <f t="shared" si="3005"/>
        <v>141212394.80536997</v>
      </c>
      <c r="DC365" s="97">
        <f t="shared" si="3005"/>
        <v>2420.3333333333335</v>
      </c>
      <c r="DD365" s="97">
        <f t="shared" si="3005"/>
        <v>66801367.585184544</v>
      </c>
      <c r="DE365" s="97">
        <f t="shared" si="3005"/>
        <v>390</v>
      </c>
      <c r="DF365" s="97">
        <f t="shared" si="3005"/>
        <v>15254200.621169999</v>
      </c>
      <c r="DG365" s="97">
        <f t="shared" si="3005"/>
        <v>2931</v>
      </c>
      <c r="DH365" s="97">
        <f t="shared" si="3005"/>
        <v>94064984.816740021</v>
      </c>
      <c r="DI365" s="97">
        <f t="shared" si="3005"/>
        <v>667</v>
      </c>
      <c r="DJ365" s="97">
        <f t="shared" si="3005"/>
        <v>28324651.865932915</v>
      </c>
      <c r="DK365" s="97">
        <f t="shared" si="3005"/>
        <v>1821</v>
      </c>
      <c r="DL365" s="97">
        <f t="shared" si="3005"/>
        <v>94630477.103747651</v>
      </c>
      <c r="DM365" s="97">
        <f t="shared" si="3005"/>
        <v>0</v>
      </c>
      <c r="DN365" s="97">
        <f t="shared" si="3005"/>
        <v>0</v>
      </c>
      <c r="DO365" s="97">
        <f t="shared" si="3005"/>
        <v>221952.33333333334</v>
      </c>
      <c r="DP365" s="97">
        <f t="shared" si="3005"/>
        <v>7590123313.8005562</v>
      </c>
      <c r="DQ365" s="64">
        <f t="shared" si="3005"/>
        <v>219342</v>
      </c>
      <c r="DR365" s="70">
        <f t="shared" ref="DR365" si="3006">SUM(DQ365/DO365)</f>
        <v>0.9882392165284738</v>
      </c>
    </row>
    <row r="366" spans="1:122" x14ac:dyDescent="0.25">
      <c r="A366" s="119" t="s">
        <v>494</v>
      </c>
      <c r="B366" s="120"/>
      <c r="C366" s="95" t="s">
        <v>490</v>
      </c>
      <c r="D366" s="95"/>
      <c r="E366" s="95"/>
      <c r="F366" s="96"/>
      <c r="G366" s="96"/>
      <c r="H366" s="96"/>
      <c r="I366" s="96"/>
      <c r="J366" s="96"/>
      <c r="K366" s="96"/>
      <c r="L366" s="96"/>
      <c r="M366" s="97">
        <v>16508</v>
      </c>
      <c r="N366" s="97">
        <v>658181000.19956899</v>
      </c>
      <c r="O366" s="97">
        <v>15759</v>
      </c>
      <c r="P366" s="97">
        <v>750503713.43947995</v>
      </c>
      <c r="Q366" s="97">
        <v>4943</v>
      </c>
      <c r="R366" s="97">
        <v>181412289.56157997</v>
      </c>
      <c r="S366" s="97">
        <v>1715</v>
      </c>
      <c r="T366" s="97">
        <v>49855377.735239998</v>
      </c>
      <c r="U366" s="97">
        <v>5487</v>
      </c>
      <c r="V366" s="97">
        <v>395649607.41367584</v>
      </c>
      <c r="W366" s="97">
        <v>3476</v>
      </c>
      <c r="X366" s="97">
        <v>133470565.18796001</v>
      </c>
      <c r="Y366" s="97">
        <v>2145</v>
      </c>
      <c r="Z366" s="97">
        <v>79134676.359200001</v>
      </c>
      <c r="AA366" s="97">
        <v>141</v>
      </c>
      <c r="AB366" s="97">
        <v>23051832.66925</v>
      </c>
      <c r="AC366" s="97">
        <v>6603</v>
      </c>
      <c r="AD366" s="97">
        <v>346958342.80799997</v>
      </c>
      <c r="AE366" s="97">
        <v>10740</v>
      </c>
      <c r="AF366" s="97">
        <v>314243520.23679984</v>
      </c>
      <c r="AG366" s="97">
        <v>410</v>
      </c>
      <c r="AH366" s="97">
        <v>11531585.708950998</v>
      </c>
      <c r="AI366" s="97">
        <v>250</v>
      </c>
      <c r="AJ366" s="97">
        <v>7737885.9681200003</v>
      </c>
      <c r="AK366" s="97">
        <v>4725</v>
      </c>
      <c r="AL366" s="97">
        <v>99493273.328679979</v>
      </c>
      <c r="AM366" s="97">
        <v>12340</v>
      </c>
      <c r="AN366" s="97">
        <v>423122718.15770882</v>
      </c>
      <c r="AO366" s="97">
        <v>1640</v>
      </c>
      <c r="AP366" s="97">
        <v>48357807.823248006</v>
      </c>
      <c r="AQ366" s="97">
        <v>14867</v>
      </c>
      <c r="AR366" s="97">
        <v>599680581.34346211</v>
      </c>
      <c r="AS366" s="97">
        <v>2065</v>
      </c>
      <c r="AT366" s="97">
        <v>153223170.28048795</v>
      </c>
      <c r="AU366" s="97">
        <v>2240</v>
      </c>
      <c r="AV366" s="97">
        <v>69759858.968800008</v>
      </c>
      <c r="AW366" s="97">
        <v>1268</v>
      </c>
      <c r="AX366" s="97">
        <v>61274239.025999993</v>
      </c>
      <c r="AY366" s="97">
        <v>1200</v>
      </c>
      <c r="AZ366" s="97">
        <v>37212607.335287996</v>
      </c>
      <c r="BA366" s="97">
        <v>3422</v>
      </c>
      <c r="BB366" s="97">
        <v>90048531.786751986</v>
      </c>
      <c r="BC366" s="97">
        <v>1910</v>
      </c>
      <c r="BD366" s="97">
        <v>50895251.42239999</v>
      </c>
      <c r="BE366" s="97">
        <v>2128</v>
      </c>
      <c r="BF366" s="97">
        <v>56268672.825904012</v>
      </c>
      <c r="BG366" s="97">
        <v>8660</v>
      </c>
      <c r="BH366" s="97">
        <v>186059773.24334401</v>
      </c>
      <c r="BI366" s="97">
        <v>14548</v>
      </c>
      <c r="BJ366" s="97">
        <v>335171003.94500804</v>
      </c>
      <c r="BK366" s="97">
        <v>10720</v>
      </c>
      <c r="BL366" s="97">
        <v>279119871.974944</v>
      </c>
      <c r="BM366" s="97">
        <v>4905</v>
      </c>
      <c r="BN366" s="97">
        <v>149833609.4985576</v>
      </c>
      <c r="BO366" s="97">
        <v>3127</v>
      </c>
      <c r="BP366" s="97">
        <v>139474142.49845996</v>
      </c>
      <c r="BQ366" s="97">
        <v>2960</v>
      </c>
      <c r="BR366" s="97">
        <v>65550385.228019997</v>
      </c>
      <c r="BS366" s="97">
        <v>540</v>
      </c>
      <c r="BT366" s="97">
        <v>10312675.966823999</v>
      </c>
      <c r="BU366" s="97">
        <v>90</v>
      </c>
      <c r="BV366" s="97">
        <v>2538063.83292</v>
      </c>
      <c r="BW366" s="97">
        <v>40</v>
      </c>
      <c r="BX366" s="97">
        <v>1177397.9817599999</v>
      </c>
      <c r="BY366" s="97">
        <v>1742</v>
      </c>
      <c r="BZ366" s="97">
        <v>45543359.923600003</v>
      </c>
      <c r="CA366" s="97">
        <v>1340</v>
      </c>
      <c r="CB366" s="97">
        <v>43005460.489991993</v>
      </c>
      <c r="CC366" s="97">
        <v>435</v>
      </c>
      <c r="CD366" s="97">
        <v>11872766.723663999</v>
      </c>
      <c r="CE366" s="97">
        <v>960</v>
      </c>
      <c r="CF366" s="97">
        <v>16634914.655435998</v>
      </c>
      <c r="CG366" s="97">
        <v>2759</v>
      </c>
      <c r="CH366" s="97">
        <v>53771986.912028007</v>
      </c>
      <c r="CI366" s="97">
        <v>3280</v>
      </c>
      <c r="CJ366" s="97">
        <v>75831993.46122402</v>
      </c>
      <c r="CK366" s="97">
        <v>9269</v>
      </c>
      <c r="CL366" s="97">
        <v>268175765.7662622</v>
      </c>
      <c r="CM366" s="97">
        <v>5134.666666666667</v>
      </c>
      <c r="CN366" s="97">
        <v>161340632.11414763</v>
      </c>
      <c r="CO366" s="97">
        <v>2295</v>
      </c>
      <c r="CP366" s="97">
        <v>60257629.442779988</v>
      </c>
      <c r="CQ366" s="97">
        <v>3130</v>
      </c>
      <c r="CR366" s="97">
        <v>100263386.7041453</v>
      </c>
      <c r="CS366" s="97">
        <v>2736</v>
      </c>
      <c r="CT366" s="97">
        <v>76167895.630041599</v>
      </c>
      <c r="CU366" s="97">
        <v>3909</v>
      </c>
      <c r="CV366" s="97">
        <v>117523357.23695955</v>
      </c>
      <c r="CW366" s="97">
        <v>3140</v>
      </c>
      <c r="CX366" s="97">
        <v>104260172.56069802</v>
      </c>
      <c r="CY366" s="97">
        <v>5240</v>
      </c>
      <c r="CZ366" s="97">
        <v>166140582.40269336</v>
      </c>
      <c r="DA366" s="97">
        <v>5380</v>
      </c>
      <c r="DB366" s="97">
        <v>142060963.53772396</v>
      </c>
      <c r="DC366" s="97">
        <v>2420</v>
      </c>
      <c r="DD366" s="97">
        <v>65673638.843900248</v>
      </c>
      <c r="DE366" s="97">
        <v>390</v>
      </c>
      <c r="DF366" s="97">
        <v>14824863.818688</v>
      </c>
      <c r="DG366" s="97">
        <v>3237</v>
      </c>
      <c r="DH366" s="97">
        <v>109060065.34684801</v>
      </c>
      <c r="DI366" s="97">
        <v>597</v>
      </c>
      <c r="DJ366" s="97">
        <v>25072113.110384997</v>
      </c>
      <c r="DK366" s="97">
        <v>1821</v>
      </c>
      <c r="DL366" s="97">
        <v>100351775.38117599</v>
      </c>
      <c r="DM366" s="97">
        <v>0</v>
      </c>
      <c r="DN366" s="97">
        <v>0</v>
      </c>
      <c r="DO366" s="97">
        <v>220786.66666666666</v>
      </c>
      <c r="DP366" s="97">
        <v>7568137357.8187866</v>
      </c>
    </row>
    <row r="367" spans="1:122" x14ac:dyDescent="0.25">
      <c r="A367" s="121" t="s">
        <v>495</v>
      </c>
      <c r="B367" s="122"/>
      <c r="C367" s="95" t="s">
        <v>490</v>
      </c>
      <c r="D367" s="95"/>
      <c r="E367" s="95"/>
      <c r="F367" s="96"/>
      <c r="G367" s="96"/>
      <c r="H367" s="96"/>
      <c r="I367" s="96"/>
      <c r="J367" s="96"/>
      <c r="K367" s="96"/>
      <c r="L367" s="96"/>
      <c r="M367" s="97">
        <v>16618</v>
      </c>
      <c r="N367" s="97">
        <v>671293083.66404903</v>
      </c>
      <c r="O367" s="97">
        <v>15759</v>
      </c>
      <c r="P367" s="97">
        <v>750503713.43947995</v>
      </c>
      <c r="Q367" s="97">
        <v>4943</v>
      </c>
      <c r="R367" s="97">
        <v>181412289.56157997</v>
      </c>
      <c r="S367" s="97">
        <v>1715</v>
      </c>
      <c r="T367" s="97">
        <v>49855377.735239998</v>
      </c>
      <c r="U367" s="97">
        <v>5487</v>
      </c>
      <c r="V367" s="97">
        <v>395649607.41367584</v>
      </c>
      <c r="W367" s="97">
        <v>3476</v>
      </c>
      <c r="X367" s="97">
        <v>133470565.18796001</v>
      </c>
      <c r="Y367" s="97">
        <v>2145</v>
      </c>
      <c r="Z367" s="97">
        <v>79134676.359200001</v>
      </c>
      <c r="AA367" s="97">
        <v>141</v>
      </c>
      <c r="AB367" s="97">
        <v>23051832.66925</v>
      </c>
      <c r="AC367" s="97">
        <v>6603</v>
      </c>
      <c r="AD367" s="97">
        <v>346958342.80799997</v>
      </c>
      <c r="AE367" s="97">
        <v>10740</v>
      </c>
      <c r="AF367" s="97">
        <v>314243520.23679984</v>
      </c>
      <c r="AG367" s="97">
        <v>410</v>
      </c>
      <c r="AH367" s="97">
        <v>11531585.708950998</v>
      </c>
      <c r="AI367" s="97">
        <v>250</v>
      </c>
      <c r="AJ367" s="97">
        <v>7737885.9681200003</v>
      </c>
      <c r="AK367" s="97">
        <v>4725</v>
      </c>
      <c r="AL367" s="97">
        <v>99493273.328679979</v>
      </c>
      <c r="AM367" s="97">
        <v>12340</v>
      </c>
      <c r="AN367" s="97">
        <v>423122718.15770882</v>
      </c>
      <c r="AO367" s="97">
        <v>1640</v>
      </c>
      <c r="AP367" s="97">
        <v>48357807.823248006</v>
      </c>
      <c r="AQ367" s="97">
        <v>14867</v>
      </c>
      <c r="AR367" s="97">
        <v>599680581.34346211</v>
      </c>
      <c r="AS367" s="97">
        <v>2065</v>
      </c>
      <c r="AT367" s="97">
        <v>153223170.28048795</v>
      </c>
      <c r="AU367" s="97">
        <v>2240</v>
      </c>
      <c r="AV367" s="97">
        <v>69759858.968800008</v>
      </c>
      <c r="AW367" s="97">
        <v>1268</v>
      </c>
      <c r="AX367" s="97">
        <v>61274239.025999993</v>
      </c>
      <c r="AY367" s="97">
        <v>1200</v>
      </c>
      <c r="AZ367" s="97">
        <v>37212607.335287996</v>
      </c>
      <c r="BA367" s="97">
        <v>3422</v>
      </c>
      <c r="BB367" s="97">
        <v>90048531.786751986</v>
      </c>
      <c r="BC367" s="97">
        <v>1910</v>
      </c>
      <c r="BD367" s="97">
        <v>50895251.42239999</v>
      </c>
      <c r="BE367" s="97">
        <v>2128</v>
      </c>
      <c r="BF367" s="97">
        <v>56268672.825904012</v>
      </c>
      <c r="BG367" s="97">
        <v>8780</v>
      </c>
      <c r="BH367" s="97">
        <v>189515028.31060797</v>
      </c>
      <c r="BI367" s="97">
        <v>14765</v>
      </c>
      <c r="BJ367" s="97">
        <v>340250172.19747406</v>
      </c>
      <c r="BK367" s="97">
        <v>10720</v>
      </c>
      <c r="BL367" s="97">
        <v>279119871.974944</v>
      </c>
      <c r="BM367" s="97">
        <v>4905</v>
      </c>
      <c r="BN367" s="97">
        <v>149833609.4985576</v>
      </c>
      <c r="BO367" s="97">
        <v>3127</v>
      </c>
      <c r="BP367" s="97">
        <v>139474142.49845996</v>
      </c>
      <c r="BQ367" s="97">
        <v>2960</v>
      </c>
      <c r="BR367" s="97">
        <v>65550385.228019997</v>
      </c>
      <c r="BS367" s="97">
        <v>540</v>
      </c>
      <c r="BT367" s="97">
        <v>10312675.966823999</v>
      </c>
      <c r="BU367" s="97">
        <v>90</v>
      </c>
      <c r="BV367" s="97">
        <v>2538063.83292</v>
      </c>
      <c r="BW367" s="97">
        <v>40</v>
      </c>
      <c r="BX367" s="97">
        <v>1177397.9817599999</v>
      </c>
      <c r="BY367" s="97">
        <v>1742</v>
      </c>
      <c r="BZ367" s="97">
        <v>45543359.923600003</v>
      </c>
      <c r="CA367" s="97">
        <v>1340</v>
      </c>
      <c r="CB367" s="97">
        <v>43005460.489991993</v>
      </c>
      <c r="CC367" s="97">
        <v>435</v>
      </c>
      <c r="CD367" s="97">
        <v>11872766.723663999</v>
      </c>
      <c r="CE367" s="97">
        <v>960</v>
      </c>
      <c r="CF367" s="97">
        <v>16634914.655435998</v>
      </c>
      <c r="CG367" s="97">
        <v>2759</v>
      </c>
      <c r="CH367" s="97">
        <v>53771986.912028007</v>
      </c>
      <c r="CI367" s="97">
        <v>3280</v>
      </c>
      <c r="CJ367" s="97">
        <v>75831993.46122402</v>
      </c>
      <c r="CK367" s="97">
        <v>9269</v>
      </c>
      <c r="CL367" s="97">
        <v>268175765.7662622</v>
      </c>
      <c r="CM367" s="97">
        <v>5134.666666666667</v>
      </c>
      <c r="CN367" s="97">
        <v>161340632.11414763</v>
      </c>
      <c r="CO367" s="97">
        <v>2295</v>
      </c>
      <c r="CP367" s="97">
        <v>60257629.442779988</v>
      </c>
      <c r="CQ367" s="97">
        <v>3130</v>
      </c>
      <c r="CR367" s="97">
        <v>100263386.7041453</v>
      </c>
      <c r="CS367" s="97">
        <v>2736</v>
      </c>
      <c r="CT367" s="97">
        <v>76167895.630041599</v>
      </c>
      <c r="CU367" s="97">
        <v>3909</v>
      </c>
      <c r="CV367" s="97">
        <v>117523357.23695955</v>
      </c>
      <c r="CW367" s="97">
        <v>3140</v>
      </c>
      <c r="CX367" s="97">
        <v>104260172.56069802</v>
      </c>
      <c r="CY367" s="97">
        <v>5240</v>
      </c>
      <c r="CZ367" s="97">
        <v>166140582.40269336</v>
      </c>
      <c r="DA367" s="97">
        <v>5380</v>
      </c>
      <c r="DB367" s="97">
        <v>142060963.53772396</v>
      </c>
      <c r="DC367" s="97">
        <v>2420</v>
      </c>
      <c r="DD367" s="97">
        <v>65673638.843900248</v>
      </c>
      <c r="DE367" s="97">
        <v>390</v>
      </c>
      <c r="DF367" s="97">
        <v>14824863.818688</v>
      </c>
      <c r="DG367" s="97">
        <v>3237</v>
      </c>
      <c r="DH367" s="97">
        <v>109060065.34684801</v>
      </c>
      <c r="DI367" s="97">
        <v>597</v>
      </c>
      <c r="DJ367" s="97">
        <v>25072113.110384997</v>
      </c>
      <c r="DK367" s="97">
        <v>1821</v>
      </c>
      <c r="DL367" s="97">
        <v>100351775.38117599</v>
      </c>
      <c r="DM367" s="97">
        <v>0</v>
      </c>
      <c r="DN367" s="97">
        <v>0</v>
      </c>
      <c r="DO367" s="97">
        <v>221233.66666666666</v>
      </c>
      <c r="DP367" s="97">
        <v>7589783864.6029968</v>
      </c>
    </row>
    <row r="368" spans="1:122" x14ac:dyDescent="0.25">
      <c r="A368" s="121" t="s">
        <v>496</v>
      </c>
      <c r="B368" s="122"/>
      <c r="C368" s="95" t="s">
        <v>490</v>
      </c>
      <c r="D368" s="95"/>
      <c r="E368" s="95"/>
      <c r="F368" s="96"/>
      <c r="G368" s="96"/>
      <c r="H368" s="96"/>
      <c r="I368" s="96"/>
      <c r="J368" s="96"/>
      <c r="K368" s="96"/>
      <c r="L368" s="96"/>
      <c r="M368" s="97">
        <v>16618</v>
      </c>
      <c r="N368" s="97">
        <v>671293083.66404903</v>
      </c>
      <c r="O368" s="97">
        <v>15759</v>
      </c>
      <c r="P368" s="97">
        <v>750503713.43947995</v>
      </c>
      <c r="Q368" s="97">
        <v>4943</v>
      </c>
      <c r="R368" s="97">
        <v>181412289.56157997</v>
      </c>
      <c r="S368" s="97">
        <v>1715</v>
      </c>
      <c r="T368" s="97">
        <v>49855377.735239998</v>
      </c>
      <c r="U368" s="97">
        <v>5487</v>
      </c>
      <c r="V368" s="97">
        <v>395649607.41367584</v>
      </c>
      <c r="W368" s="97">
        <v>3476</v>
      </c>
      <c r="X368" s="97">
        <v>133470565.18796001</v>
      </c>
      <c r="Y368" s="97">
        <v>2145</v>
      </c>
      <c r="Z368" s="97">
        <v>79134676.359200001</v>
      </c>
      <c r="AA368" s="97">
        <v>141</v>
      </c>
      <c r="AB368" s="97">
        <v>23051832.66925</v>
      </c>
      <c r="AC368" s="97">
        <v>6603</v>
      </c>
      <c r="AD368" s="97">
        <v>346958342.80799997</v>
      </c>
      <c r="AE368" s="97">
        <v>10740</v>
      </c>
      <c r="AF368" s="97">
        <v>314243520.23679984</v>
      </c>
      <c r="AG368" s="97">
        <v>410</v>
      </c>
      <c r="AH368" s="97">
        <v>11531585.708950998</v>
      </c>
      <c r="AI368" s="97">
        <v>250</v>
      </c>
      <c r="AJ368" s="97">
        <v>7737885.9681200003</v>
      </c>
      <c r="AK368" s="97">
        <v>4725</v>
      </c>
      <c r="AL368" s="97">
        <v>99493273.328679979</v>
      </c>
      <c r="AM368" s="97">
        <v>12340</v>
      </c>
      <c r="AN368" s="97">
        <v>423122718.15770882</v>
      </c>
      <c r="AO368" s="97">
        <v>1640</v>
      </c>
      <c r="AP368" s="97">
        <v>48357807.823248006</v>
      </c>
      <c r="AQ368" s="97">
        <v>14867</v>
      </c>
      <c r="AR368" s="97">
        <v>599680581.34346211</v>
      </c>
      <c r="AS368" s="97">
        <v>2065</v>
      </c>
      <c r="AT368" s="97">
        <v>153223170.28048795</v>
      </c>
      <c r="AU368" s="97">
        <v>2240</v>
      </c>
      <c r="AV368" s="97">
        <v>69759858.968800008</v>
      </c>
      <c r="AW368" s="97">
        <v>1268</v>
      </c>
      <c r="AX368" s="97">
        <v>61274239.025999993</v>
      </c>
      <c r="AY368" s="97">
        <v>1200</v>
      </c>
      <c r="AZ368" s="97">
        <v>37212607.335287996</v>
      </c>
      <c r="BA368" s="97">
        <v>3422</v>
      </c>
      <c r="BB368" s="97">
        <v>90048531.786751986</v>
      </c>
      <c r="BC368" s="97">
        <v>1910</v>
      </c>
      <c r="BD368" s="97">
        <v>50895251.42239999</v>
      </c>
      <c r="BE368" s="97">
        <v>2128</v>
      </c>
      <c r="BF368" s="97">
        <v>56268672.825904012</v>
      </c>
      <c r="BG368" s="97">
        <v>8780</v>
      </c>
      <c r="BH368" s="97">
        <v>189515028.31060797</v>
      </c>
      <c r="BI368" s="97">
        <v>14765</v>
      </c>
      <c r="BJ368" s="97">
        <v>340250172.19747406</v>
      </c>
      <c r="BK368" s="97">
        <v>10720</v>
      </c>
      <c r="BL368" s="97">
        <v>279119871.974944</v>
      </c>
      <c r="BM368" s="97">
        <v>4905</v>
      </c>
      <c r="BN368" s="97">
        <v>149833609.4985576</v>
      </c>
      <c r="BO368" s="97">
        <v>3127</v>
      </c>
      <c r="BP368" s="97">
        <v>139474142.49845996</v>
      </c>
      <c r="BQ368" s="97">
        <v>2960</v>
      </c>
      <c r="BR368" s="97">
        <v>65550385.228019997</v>
      </c>
      <c r="BS368" s="97">
        <v>540</v>
      </c>
      <c r="BT368" s="97">
        <v>10312675.966823999</v>
      </c>
      <c r="BU368" s="97">
        <v>90</v>
      </c>
      <c r="BV368" s="97">
        <v>2538063.83292</v>
      </c>
      <c r="BW368" s="97">
        <v>40</v>
      </c>
      <c r="BX368" s="97">
        <v>1177397.9817599999</v>
      </c>
      <c r="BY368" s="97">
        <v>1742</v>
      </c>
      <c r="BZ368" s="97">
        <v>45543359.923600003</v>
      </c>
      <c r="CA368" s="97">
        <v>1340</v>
      </c>
      <c r="CB368" s="97">
        <v>43005460.489991993</v>
      </c>
      <c r="CC368" s="97">
        <v>435</v>
      </c>
      <c r="CD368" s="97">
        <v>11872766.723663999</v>
      </c>
      <c r="CE368" s="97">
        <v>960</v>
      </c>
      <c r="CF368" s="97">
        <v>16634914.655435998</v>
      </c>
      <c r="CG368" s="97">
        <v>2759</v>
      </c>
      <c r="CH368" s="97">
        <v>53771986.912028007</v>
      </c>
      <c r="CI368" s="97">
        <v>3280</v>
      </c>
      <c r="CJ368" s="97">
        <v>75831993.46122402</v>
      </c>
      <c r="CK368" s="97">
        <v>9269</v>
      </c>
      <c r="CL368" s="97">
        <v>268175765.7662622</v>
      </c>
      <c r="CM368" s="97">
        <v>5134.666666666667</v>
      </c>
      <c r="CN368" s="97">
        <v>161340632.11414763</v>
      </c>
      <c r="CO368" s="97">
        <v>2295</v>
      </c>
      <c r="CP368" s="97">
        <v>60257629.442779988</v>
      </c>
      <c r="CQ368" s="97">
        <v>3130</v>
      </c>
      <c r="CR368" s="97">
        <v>100263386.7041453</v>
      </c>
      <c r="CS368" s="97">
        <v>2736</v>
      </c>
      <c r="CT368" s="97">
        <v>76167895.630041599</v>
      </c>
      <c r="CU368" s="97">
        <v>3909</v>
      </c>
      <c r="CV368" s="97">
        <v>117523357.23695955</v>
      </c>
      <c r="CW368" s="97">
        <v>3140</v>
      </c>
      <c r="CX368" s="97">
        <v>104260172.56069802</v>
      </c>
      <c r="CY368" s="97">
        <v>5240</v>
      </c>
      <c r="CZ368" s="97">
        <v>166140582.40269336</v>
      </c>
      <c r="DA368" s="97">
        <v>5380</v>
      </c>
      <c r="DB368" s="97">
        <v>142060963.53772396</v>
      </c>
      <c r="DC368" s="97">
        <v>2420</v>
      </c>
      <c r="DD368" s="97">
        <v>65673638.843900248</v>
      </c>
      <c r="DE368" s="97">
        <v>390</v>
      </c>
      <c r="DF368" s="97">
        <v>14824863.818688</v>
      </c>
      <c r="DG368" s="97">
        <v>3237</v>
      </c>
      <c r="DH368" s="97">
        <v>109060065.34684801</v>
      </c>
      <c r="DI368" s="97">
        <v>597</v>
      </c>
      <c r="DJ368" s="97">
        <v>25072113.110384997</v>
      </c>
      <c r="DK368" s="97">
        <v>1821</v>
      </c>
      <c r="DL368" s="97">
        <v>100351775.38117599</v>
      </c>
      <c r="DM368" s="97">
        <v>0</v>
      </c>
      <c r="DN368" s="97">
        <v>0</v>
      </c>
      <c r="DO368" s="97">
        <v>221233.66666666666</v>
      </c>
      <c r="DP368" s="97">
        <v>7589783864.6029968</v>
      </c>
    </row>
    <row r="369" spans="1:120" x14ac:dyDescent="0.25">
      <c r="A369" s="121" t="s">
        <v>497</v>
      </c>
      <c r="B369" s="122"/>
      <c r="C369" s="95" t="s">
        <v>490</v>
      </c>
      <c r="D369" s="95"/>
      <c r="E369" s="95"/>
      <c r="F369" s="96"/>
      <c r="G369" s="96"/>
      <c r="H369" s="96"/>
      <c r="I369" s="96"/>
      <c r="J369" s="96"/>
      <c r="K369" s="96"/>
      <c r="L369" s="96"/>
      <c r="M369" s="97">
        <v>16618</v>
      </c>
      <c r="N369" s="97">
        <v>671293083.66404903</v>
      </c>
      <c r="O369" s="97">
        <v>15759</v>
      </c>
      <c r="P369" s="97">
        <v>750503713.43947995</v>
      </c>
      <c r="Q369" s="97">
        <v>6192</v>
      </c>
      <c r="R369" s="97">
        <v>230414328.11473998</v>
      </c>
      <c r="S369" s="97">
        <v>1715</v>
      </c>
      <c r="T369" s="97">
        <v>49855377.735239998</v>
      </c>
      <c r="U369" s="97">
        <v>5487</v>
      </c>
      <c r="V369" s="97">
        <v>395649607.41367584</v>
      </c>
      <c r="W369" s="97">
        <v>3476</v>
      </c>
      <c r="X369" s="97">
        <v>133470565.18796001</v>
      </c>
      <c r="Y369" s="97">
        <v>2145</v>
      </c>
      <c r="Z369" s="97">
        <v>79134676.359200001</v>
      </c>
      <c r="AA369" s="97">
        <v>141</v>
      </c>
      <c r="AB369" s="97">
        <v>23051832.66925</v>
      </c>
      <c r="AC369" s="97">
        <v>6538</v>
      </c>
      <c r="AD369" s="97">
        <v>335210030.36675</v>
      </c>
      <c r="AE369" s="97">
        <v>10740</v>
      </c>
      <c r="AF369" s="97">
        <v>314243520.23679984</v>
      </c>
      <c r="AG369" s="97">
        <v>410</v>
      </c>
      <c r="AH369" s="97">
        <v>11531585.708950998</v>
      </c>
      <c r="AI369" s="97">
        <v>250</v>
      </c>
      <c r="AJ369" s="97">
        <v>7737885.9681200003</v>
      </c>
      <c r="AK369" s="97">
        <v>4725</v>
      </c>
      <c r="AL369" s="97">
        <v>99493273.328679979</v>
      </c>
      <c r="AM369" s="97">
        <v>12340</v>
      </c>
      <c r="AN369" s="97">
        <v>423122718.15770882</v>
      </c>
      <c r="AO369" s="97">
        <v>1640</v>
      </c>
      <c r="AP369" s="97">
        <v>48357807.823248006</v>
      </c>
      <c r="AQ369" s="97">
        <v>14867</v>
      </c>
      <c r="AR369" s="97">
        <v>599680581.34346211</v>
      </c>
      <c r="AS369" s="97">
        <v>2065</v>
      </c>
      <c r="AT369" s="97">
        <v>153223170.28048795</v>
      </c>
      <c r="AU369" s="97">
        <v>2240</v>
      </c>
      <c r="AV369" s="97">
        <v>69759858.968800008</v>
      </c>
      <c r="AW369" s="97">
        <v>1268</v>
      </c>
      <c r="AX369" s="97">
        <v>61274239.025999993</v>
      </c>
      <c r="AY369" s="97">
        <v>1200</v>
      </c>
      <c r="AZ369" s="97">
        <v>37212607.335287996</v>
      </c>
      <c r="BA369" s="97">
        <v>3422</v>
      </c>
      <c r="BB369" s="97">
        <v>90048531.786751986</v>
      </c>
      <c r="BC369" s="97">
        <v>1910</v>
      </c>
      <c r="BD369" s="97">
        <v>50895251.42239999</v>
      </c>
      <c r="BE369" s="97">
        <v>2128</v>
      </c>
      <c r="BF369" s="97">
        <v>56268672.825904012</v>
      </c>
      <c r="BG369" s="97">
        <v>8780</v>
      </c>
      <c r="BH369" s="97">
        <v>189515028.31060797</v>
      </c>
      <c r="BI369" s="97">
        <v>14765</v>
      </c>
      <c r="BJ369" s="97">
        <v>340250172.19747406</v>
      </c>
      <c r="BK369" s="97">
        <v>10720</v>
      </c>
      <c r="BL369" s="97">
        <v>279119871.974944</v>
      </c>
      <c r="BM369" s="97">
        <v>4905</v>
      </c>
      <c r="BN369" s="97">
        <v>149833609.4985576</v>
      </c>
      <c r="BO369" s="97">
        <v>3127</v>
      </c>
      <c r="BP369" s="97">
        <v>139474142.49845996</v>
      </c>
      <c r="BQ369" s="97">
        <v>2960</v>
      </c>
      <c r="BR369" s="97">
        <v>65550385.228019997</v>
      </c>
      <c r="BS369" s="97">
        <v>540</v>
      </c>
      <c r="BT369" s="97">
        <v>10312675.966823999</v>
      </c>
      <c r="BU369" s="97">
        <v>90</v>
      </c>
      <c r="BV369" s="97">
        <v>2538063.83292</v>
      </c>
      <c r="BW369" s="97">
        <v>40</v>
      </c>
      <c r="BX369" s="97">
        <v>1177397.9817599999</v>
      </c>
      <c r="BY369" s="97">
        <v>1742</v>
      </c>
      <c r="BZ369" s="97">
        <v>45543359.923600003</v>
      </c>
      <c r="CA369" s="97">
        <v>1340</v>
      </c>
      <c r="CB369" s="97">
        <v>43005460.489991993</v>
      </c>
      <c r="CC369" s="97">
        <v>435</v>
      </c>
      <c r="CD369" s="97">
        <v>11872766.723663999</v>
      </c>
      <c r="CE369" s="97">
        <v>960</v>
      </c>
      <c r="CF369" s="97">
        <v>16634914.655435998</v>
      </c>
      <c r="CG369" s="97">
        <v>2759</v>
      </c>
      <c r="CH369" s="97">
        <v>53771986.912028007</v>
      </c>
      <c r="CI369" s="97">
        <v>3280</v>
      </c>
      <c r="CJ369" s="97">
        <v>75831993.46122402</v>
      </c>
      <c r="CK369" s="97">
        <v>9269</v>
      </c>
      <c r="CL369" s="97">
        <v>268175765.7662622</v>
      </c>
      <c r="CM369" s="97">
        <v>5134.666666666667</v>
      </c>
      <c r="CN369" s="97">
        <v>161340632.11414763</v>
      </c>
      <c r="CO369" s="97">
        <v>2295</v>
      </c>
      <c r="CP369" s="97">
        <v>60257629.442779988</v>
      </c>
      <c r="CQ369" s="97">
        <v>3130</v>
      </c>
      <c r="CR369" s="97">
        <v>100263386.7041453</v>
      </c>
      <c r="CS369" s="97">
        <v>2736</v>
      </c>
      <c r="CT369" s="97">
        <v>76167895.630041599</v>
      </c>
      <c r="CU369" s="97">
        <v>3909</v>
      </c>
      <c r="CV369" s="97">
        <v>117523357.23695955</v>
      </c>
      <c r="CW369" s="97">
        <v>3140</v>
      </c>
      <c r="CX369" s="97">
        <v>104260172.56069802</v>
      </c>
      <c r="CY369" s="97">
        <v>5240</v>
      </c>
      <c r="CZ369" s="97">
        <v>166140582.40269336</v>
      </c>
      <c r="DA369" s="97">
        <v>5380</v>
      </c>
      <c r="DB369" s="97">
        <v>142060963.53772396</v>
      </c>
      <c r="DC369" s="97">
        <v>2420</v>
      </c>
      <c r="DD369" s="97">
        <v>65673638.843900248</v>
      </c>
      <c r="DE369" s="97">
        <v>390</v>
      </c>
      <c r="DF369" s="97">
        <v>14824863.818688</v>
      </c>
      <c r="DG369" s="97">
        <v>3237</v>
      </c>
      <c r="DH369" s="97">
        <v>109060065.34684801</v>
      </c>
      <c r="DI369" s="97">
        <v>597</v>
      </c>
      <c r="DJ369" s="97">
        <v>25072113.110384997</v>
      </c>
      <c r="DK369" s="97">
        <v>1932</v>
      </c>
      <c r="DL369" s="97">
        <v>104080118.52246797</v>
      </c>
      <c r="DM369" s="97">
        <v>0</v>
      </c>
      <c r="DN369" s="97">
        <v>0</v>
      </c>
      <c r="DO369" s="97">
        <v>222528.66666666666</v>
      </c>
      <c r="DP369" s="97">
        <v>7630765933.8561974</v>
      </c>
    </row>
    <row r="370" spans="1:120" x14ac:dyDescent="0.25">
      <c r="A370" s="98"/>
      <c r="B370" s="99"/>
      <c r="C370" s="62" t="s">
        <v>498</v>
      </c>
      <c r="D370" s="62"/>
      <c r="E370" s="62"/>
      <c r="F370" s="63"/>
      <c r="G370" s="63"/>
      <c r="H370" s="63"/>
      <c r="I370" s="63"/>
      <c r="J370" s="63"/>
      <c r="K370" s="63"/>
      <c r="L370" s="63"/>
      <c r="M370" s="64">
        <f t="shared" ref="M370:AR370" si="3007">SUM(M365-M366)</f>
        <v>0</v>
      </c>
      <c r="N370" s="64">
        <f t="shared" si="3007"/>
        <v>-11360639.952065349</v>
      </c>
      <c r="O370" s="64">
        <f t="shared" si="3007"/>
        <v>0</v>
      </c>
      <c r="P370" s="64">
        <f t="shared" si="3007"/>
        <v>-4952543.5765633583</v>
      </c>
      <c r="Q370" s="64">
        <f t="shared" si="3007"/>
        <v>1249</v>
      </c>
      <c r="R370" s="64">
        <f t="shared" si="3007"/>
        <v>45296102.72157836</v>
      </c>
      <c r="S370" s="64">
        <f t="shared" si="3007"/>
        <v>0</v>
      </c>
      <c r="T370" s="64">
        <f t="shared" si="3007"/>
        <v>-679186.13889000565</v>
      </c>
      <c r="U370" s="64">
        <f t="shared" si="3007"/>
        <v>0</v>
      </c>
      <c r="V370" s="64">
        <f t="shared" si="3007"/>
        <v>139733.7861816287</v>
      </c>
      <c r="W370" s="64">
        <f t="shared" si="3007"/>
        <v>0</v>
      </c>
      <c r="X370" s="64">
        <f t="shared" si="3007"/>
        <v>-6825888.0658850074</v>
      </c>
      <c r="Y370" s="64">
        <f t="shared" si="3007"/>
        <v>0</v>
      </c>
      <c r="Z370" s="64">
        <f t="shared" si="3007"/>
        <v>-1293936.5467000008</v>
      </c>
      <c r="AA370" s="64">
        <f t="shared" si="3007"/>
        <v>0</v>
      </c>
      <c r="AB370" s="64">
        <f t="shared" si="3007"/>
        <v>-1021598.0811458342</v>
      </c>
      <c r="AC370" s="64">
        <f t="shared" si="3007"/>
        <v>195</v>
      </c>
      <c r="AD370" s="64">
        <f t="shared" si="3007"/>
        <v>292333.18887501955</v>
      </c>
      <c r="AE370" s="64">
        <f t="shared" si="3007"/>
        <v>0</v>
      </c>
      <c r="AF370" s="64">
        <f t="shared" si="3007"/>
        <v>14257570.664341807</v>
      </c>
      <c r="AG370" s="64">
        <f t="shared" si="3007"/>
        <v>0</v>
      </c>
      <c r="AH370" s="64">
        <f t="shared" si="3007"/>
        <v>-665300.69792141393</v>
      </c>
      <c r="AI370" s="64">
        <f t="shared" si="3007"/>
        <v>0</v>
      </c>
      <c r="AJ370" s="64">
        <f t="shared" si="3007"/>
        <v>-170431.78840333596</v>
      </c>
      <c r="AK370" s="64">
        <f t="shared" si="3007"/>
        <v>-75</v>
      </c>
      <c r="AL370" s="64">
        <f t="shared" si="3007"/>
        <v>-4801647.84468247</v>
      </c>
      <c r="AM370" s="64">
        <f t="shared" si="3007"/>
        <v>0</v>
      </c>
      <c r="AN370" s="64">
        <f t="shared" si="3007"/>
        <v>251847.46562075615</v>
      </c>
      <c r="AO370" s="64">
        <f t="shared" si="3007"/>
        <v>0</v>
      </c>
      <c r="AP370" s="64">
        <f t="shared" si="3007"/>
        <v>-4565531.006148003</v>
      </c>
      <c r="AQ370" s="64">
        <f t="shared" si="3007"/>
        <v>0</v>
      </c>
      <c r="AR370" s="64">
        <f t="shared" si="3007"/>
        <v>13874528.046582937</v>
      </c>
      <c r="AS370" s="64">
        <f t="shared" ref="AS370:BX370" si="3008">SUM(AS365-AS366)</f>
        <v>0</v>
      </c>
      <c r="AT370" s="64">
        <f t="shared" si="3008"/>
        <v>-1046804.9037179649</v>
      </c>
      <c r="AU370" s="64">
        <f t="shared" si="3008"/>
        <v>20</v>
      </c>
      <c r="AV370" s="64">
        <f t="shared" si="3008"/>
        <v>-504208.48263335228</v>
      </c>
      <c r="AW370" s="64">
        <f t="shared" si="3008"/>
        <v>-20</v>
      </c>
      <c r="AX370" s="64">
        <f t="shared" si="3008"/>
        <v>-1381181.4484999925</v>
      </c>
      <c r="AY370" s="64">
        <f t="shared" si="3008"/>
        <v>0</v>
      </c>
      <c r="AZ370" s="64">
        <f t="shared" si="3008"/>
        <v>-606287.64975800365</v>
      </c>
      <c r="BA370" s="64">
        <f t="shared" si="3008"/>
        <v>100</v>
      </c>
      <c r="BB370" s="64">
        <f t="shared" si="3008"/>
        <v>1752698.2749546766</v>
      </c>
      <c r="BC370" s="64">
        <f t="shared" si="3008"/>
        <v>-200</v>
      </c>
      <c r="BD370" s="64">
        <f t="shared" si="3008"/>
        <v>-6723980.0777333304</v>
      </c>
      <c r="BE370" s="64">
        <f t="shared" si="3008"/>
        <v>0</v>
      </c>
      <c r="BF370" s="64">
        <f t="shared" si="3008"/>
        <v>-1577206.7421856821</v>
      </c>
      <c r="BG370" s="64">
        <f t="shared" si="3008"/>
        <v>0</v>
      </c>
      <c r="BH370" s="64">
        <f t="shared" si="3008"/>
        <v>-4763131.8738639951</v>
      </c>
      <c r="BI370" s="64">
        <f t="shared" si="3008"/>
        <v>157</v>
      </c>
      <c r="BJ370" s="64">
        <f t="shared" si="3008"/>
        <v>6764433.7134103179</v>
      </c>
      <c r="BK370" s="64">
        <f t="shared" si="3008"/>
        <v>0</v>
      </c>
      <c r="BL370" s="64">
        <f t="shared" si="3008"/>
        <v>4009537.8487733603</v>
      </c>
      <c r="BM370" s="64">
        <f t="shared" si="3008"/>
        <v>0</v>
      </c>
      <c r="BN370" s="64">
        <f t="shared" si="3008"/>
        <v>2420026.0827974081</v>
      </c>
      <c r="BO370" s="64">
        <f t="shared" si="3008"/>
        <v>0</v>
      </c>
      <c r="BP370" s="64">
        <f t="shared" si="3008"/>
        <v>-533987.66259300709</v>
      </c>
      <c r="BQ370" s="64">
        <f t="shared" si="3008"/>
        <v>0</v>
      </c>
      <c r="BR370" s="64">
        <f t="shared" si="3008"/>
        <v>-28544.119578331709</v>
      </c>
      <c r="BS370" s="64">
        <f t="shared" si="3008"/>
        <v>0</v>
      </c>
      <c r="BT370" s="64">
        <f t="shared" si="3008"/>
        <v>-164429.76485483348</v>
      </c>
      <c r="BU370" s="64">
        <f t="shared" si="3008"/>
        <v>0</v>
      </c>
      <c r="BV370" s="64">
        <f t="shared" si="3008"/>
        <v>-38976.874090000056</v>
      </c>
      <c r="BW370" s="64">
        <f t="shared" si="3008"/>
        <v>-25</v>
      </c>
      <c r="BX370" s="64">
        <f t="shared" si="3008"/>
        <v>-701671.91205999989</v>
      </c>
      <c r="BY370" s="64">
        <f t="shared" ref="BY370:DD370" si="3009">SUM(BY365-BY366)</f>
        <v>0</v>
      </c>
      <c r="BZ370" s="64">
        <f t="shared" si="3009"/>
        <v>632633.18690831959</v>
      </c>
      <c r="CA370" s="64">
        <f t="shared" si="3009"/>
        <v>0</v>
      </c>
      <c r="CB370" s="64">
        <f t="shared" si="3009"/>
        <v>-699851.77266198397</v>
      </c>
      <c r="CC370" s="64">
        <f t="shared" si="3009"/>
        <v>0</v>
      </c>
      <c r="CD370" s="64">
        <f t="shared" si="3009"/>
        <v>-137182.47577066533</v>
      </c>
      <c r="CE370" s="64">
        <f t="shared" si="3009"/>
        <v>0</v>
      </c>
      <c r="CF370" s="64">
        <f t="shared" si="3009"/>
        <v>-493729.41466100141</v>
      </c>
      <c r="CG370" s="64">
        <f t="shared" si="3009"/>
        <v>0</v>
      </c>
      <c r="CH370" s="64">
        <f t="shared" si="3009"/>
        <v>60412.221981987357</v>
      </c>
      <c r="CI370" s="64">
        <f t="shared" si="3009"/>
        <v>0</v>
      </c>
      <c r="CJ370" s="64">
        <f t="shared" si="3009"/>
        <v>550504.67655514181</v>
      </c>
      <c r="CK370" s="64">
        <f t="shared" si="3009"/>
        <v>0</v>
      </c>
      <c r="CL370" s="64">
        <f t="shared" si="3009"/>
        <v>-309244.51174715161</v>
      </c>
      <c r="CM370" s="64">
        <f t="shared" si="3009"/>
        <v>0.33333333333303017</v>
      </c>
      <c r="CN370" s="64">
        <f t="shared" si="3009"/>
        <v>13025782.620998174</v>
      </c>
      <c r="CO370" s="64">
        <f t="shared" si="3009"/>
        <v>0</v>
      </c>
      <c r="CP370" s="64">
        <f t="shared" si="3009"/>
        <v>-1191136.1871499866</v>
      </c>
      <c r="CQ370" s="64">
        <f t="shared" si="3009"/>
        <v>0</v>
      </c>
      <c r="CR370" s="64">
        <f t="shared" si="3009"/>
        <v>-577595.82966849208</v>
      </c>
      <c r="CS370" s="64">
        <f t="shared" si="3009"/>
        <v>0</v>
      </c>
      <c r="CT370" s="64">
        <f t="shared" si="3009"/>
        <v>-6102953.2468576133</v>
      </c>
      <c r="CU370" s="64">
        <f t="shared" si="3009"/>
        <v>0</v>
      </c>
      <c r="CV370" s="64">
        <f t="shared" si="3009"/>
        <v>-1802777.9784025401</v>
      </c>
      <c r="CW370" s="64">
        <f t="shared" si="3009"/>
        <v>0</v>
      </c>
      <c r="CX370" s="64">
        <f t="shared" si="3009"/>
        <v>262258.86429469287</v>
      </c>
      <c r="CY370" s="64">
        <f t="shared" si="3009"/>
        <v>0</v>
      </c>
      <c r="CZ370" s="64">
        <f t="shared" si="3009"/>
        <v>872482.48538509011</v>
      </c>
      <c r="DA370" s="64">
        <f t="shared" si="3009"/>
        <v>0</v>
      </c>
      <c r="DB370" s="64">
        <f t="shared" si="3009"/>
        <v>-848568.73235398531</v>
      </c>
      <c r="DC370" s="64">
        <f t="shared" si="3009"/>
        <v>0.33333333333348492</v>
      </c>
      <c r="DD370" s="64">
        <f t="shared" si="3009"/>
        <v>1127728.7412842959</v>
      </c>
      <c r="DE370" s="64">
        <f t="shared" ref="DE370:DP370" si="3010">SUM(DE365-DE366)</f>
        <v>0</v>
      </c>
      <c r="DF370" s="64">
        <f t="shared" si="3010"/>
        <v>429336.80248199962</v>
      </c>
      <c r="DG370" s="64">
        <f t="shared" si="3010"/>
        <v>-306</v>
      </c>
      <c r="DH370" s="64">
        <f t="shared" si="3010"/>
        <v>-14995080.53010799</v>
      </c>
      <c r="DI370" s="64">
        <f t="shared" si="3010"/>
        <v>70</v>
      </c>
      <c r="DJ370" s="64">
        <f t="shared" si="3010"/>
        <v>3252538.7555479184</v>
      </c>
      <c r="DK370" s="64">
        <f t="shared" si="3010"/>
        <v>0</v>
      </c>
      <c r="DL370" s="64">
        <f t="shared" si="3010"/>
        <v>-5721298.2774283439</v>
      </c>
      <c r="DM370" s="64">
        <f t="shared" si="3010"/>
        <v>0</v>
      </c>
      <c r="DN370" s="64">
        <f t="shared" si="3010"/>
        <v>0</v>
      </c>
      <c r="DO370" s="64">
        <f t="shared" si="3010"/>
        <v>1165.6666666666861</v>
      </c>
      <c r="DP370" s="64">
        <f t="shared" si="3010"/>
        <v>21985955.981769562</v>
      </c>
    </row>
  </sheetData>
  <autoFilter ref="A13:DP365"/>
  <mergeCells count="180">
    <mergeCell ref="A366:B366"/>
    <mergeCell ref="A367:B367"/>
    <mergeCell ref="A368:B368"/>
    <mergeCell ref="A369:B369"/>
    <mergeCell ref="A365:B365"/>
    <mergeCell ref="CA9:CB9"/>
    <mergeCell ref="CC9:CD9"/>
    <mergeCell ref="CE9:CF9"/>
    <mergeCell ref="CG9:CH9"/>
    <mergeCell ref="BC9:BD9"/>
    <mergeCell ref="BE9:BF9"/>
    <mergeCell ref="BG9:BH9"/>
    <mergeCell ref="BI9:BJ9"/>
    <mergeCell ref="BK9:BL9"/>
    <mergeCell ref="BM9:BN9"/>
    <mergeCell ref="A7:A10"/>
    <mergeCell ref="B7:B10"/>
    <mergeCell ref="C7:C10"/>
    <mergeCell ref="D7:D10"/>
    <mergeCell ref="E7:E10"/>
    <mergeCell ref="F7:F10"/>
    <mergeCell ref="S9:T9"/>
    <mergeCell ref="U9:V9"/>
    <mergeCell ref="W9:X9"/>
    <mergeCell ref="CI9:CJ9"/>
    <mergeCell ref="CK9:CL9"/>
    <mergeCell ref="BO9:BP9"/>
    <mergeCell ref="BQ9:BR9"/>
    <mergeCell ref="DK9:DL9"/>
    <mergeCell ref="CY9:CZ9"/>
    <mergeCell ref="DA9:DB9"/>
    <mergeCell ref="DC9:DD9"/>
    <mergeCell ref="DE9:DF9"/>
    <mergeCell ref="DG9:DH9"/>
    <mergeCell ref="DI9:DJ9"/>
    <mergeCell ref="CM9:CN9"/>
    <mergeCell ref="CO9:CP9"/>
    <mergeCell ref="CQ9:CR9"/>
    <mergeCell ref="CS9:CT9"/>
    <mergeCell ref="CU9:CV9"/>
    <mergeCell ref="CW9:CX9"/>
    <mergeCell ref="BS9:BT9"/>
    <mergeCell ref="BU9:BV9"/>
    <mergeCell ref="BW9:BX9"/>
    <mergeCell ref="BY9:BZ9"/>
    <mergeCell ref="AM8:AN8"/>
    <mergeCell ref="AQ9:AR9"/>
    <mergeCell ref="AS9:AT9"/>
    <mergeCell ref="AU9:AV9"/>
    <mergeCell ref="AW9:AX9"/>
    <mergeCell ref="AY9:AZ9"/>
    <mergeCell ref="BA9:BB9"/>
    <mergeCell ref="AK9:AL9"/>
    <mergeCell ref="AM9:AN9"/>
    <mergeCell ref="AO9:AP9"/>
    <mergeCell ref="AO8:AP8"/>
    <mergeCell ref="AQ8:AR8"/>
    <mergeCell ref="AS8:AT8"/>
    <mergeCell ref="AU8:AV8"/>
    <mergeCell ref="DE8:DF8"/>
    <mergeCell ref="DG8:DH8"/>
    <mergeCell ref="DI8:DJ8"/>
    <mergeCell ref="CE8:CF8"/>
    <mergeCell ref="BI8:BJ8"/>
    <mergeCell ref="BK8:BL8"/>
    <mergeCell ref="BM8:BN8"/>
    <mergeCell ref="BO8:BP8"/>
    <mergeCell ref="BQ8:BR8"/>
    <mergeCell ref="BS8:BT8"/>
    <mergeCell ref="DK8:DL8"/>
    <mergeCell ref="I9:I10"/>
    <mergeCell ref="J9:J10"/>
    <mergeCell ref="K9:K10"/>
    <mergeCell ref="L9:L10"/>
    <mergeCell ref="M9:N9"/>
    <mergeCell ref="O9:P9"/>
    <mergeCell ref="CS8:CT8"/>
    <mergeCell ref="CU8:CV8"/>
    <mergeCell ref="CW8:CX8"/>
    <mergeCell ref="CY8:CZ8"/>
    <mergeCell ref="DA8:DB8"/>
    <mergeCell ref="DC8:DD8"/>
    <mergeCell ref="CG8:C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DK7:DL7"/>
    <mergeCell ref="DM7:DN7"/>
    <mergeCell ref="DO7:DP7"/>
    <mergeCell ref="DC7:DD7"/>
    <mergeCell ref="DE7:DF7"/>
    <mergeCell ref="DG7:DH7"/>
    <mergeCell ref="DI7:DJ7"/>
    <mergeCell ref="BU7:BV7"/>
    <mergeCell ref="BW7:BX7"/>
    <mergeCell ref="BY7:BZ7"/>
    <mergeCell ref="CY7:CZ7"/>
    <mergeCell ref="DA7:DB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Y8:Z8"/>
    <mergeCell ref="AA8:AB8"/>
    <mergeCell ref="AC8:AD8"/>
    <mergeCell ref="AE8:AF8"/>
    <mergeCell ref="AG8:AH8"/>
    <mergeCell ref="AI8:AJ8"/>
    <mergeCell ref="BC7:BD7"/>
    <mergeCell ref="BE7:BF7"/>
    <mergeCell ref="BG7:BH7"/>
    <mergeCell ref="BI7:BJ7"/>
    <mergeCell ref="BK7:BL7"/>
    <mergeCell ref="BM7:BN7"/>
    <mergeCell ref="AQ7:AR7"/>
    <mergeCell ref="AS7:AT7"/>
    <mergeCell ref="AW8:AX8"/>
    <mergeCell ref="AY8:AZ8"/>
    <mergeCell ref="BA8:BB8"/>
    <mergeCell ref="BC8:BD8"/>
    <mergeCell ref="BE8:BF8"/>
    <mergeCell ref="BG8:BH8"/>
    <mergeCell ref="AK8:AL8"/>
    <mergeCell ref="AU7:AV7"/>
    <mergeCell ref="AW7:AX7"/>
    <mergeCell ref="AY7:AZ7"/>
    <mergeCell ref="BA7:BB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Y9:Z9"/>
    <mergeCell ref="AA9:AB9"/>
    <mergeCell ref="AC9:AD9"/>
    <mergeCell ref="AE9:AF9"/>
    <mergeCell ref="AG9:AH9"/>
    <mergeCell ref="AI9:AJ9"/>
    <mergeCell ref="Q3:S3"/>
    <mergeCell ref="Q4:S4"/>
    <mergeCell ref="G7:G10"/>
    <mergeCell ref="H7:H10"/>
    <mergeCell ref="I7:L7"/>
    <mergeCell ref="M7:N7"/>
    <mergeCell ref="O7:P7"/>
    <mergeCell ref="Q7:R7"/>
    <mergeCell ref="Q9:R9"/>
    <mergeCell ref="A5:T5"/>
    <mergeCell ref="I8:L8"/>
    <mergeCell ref="M8:N8"/>
    <mergeCell ref="O8:P8"/>
    <mergeCell ref="Q8:R8"/>
    <mergeCell ref="S8:T8"/>
    <mergeCell ref="U8:V8"/>
    <mergeCell ref="W8:X8"/>
  </mergeCells>
  <pageMargins left="0" right="0" top="0" bottom="0" header="0.11811023622047245" footer="0.11811023622047245"/>
  <pageSetup paperSize="9" scale="60" orientation="landscape" r:id="rId1"/>
  <headerFooter differentFirst="1">
    <oddHeader>&amp;C&amp;P&amp;R&amp;F&amp;A]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2017-07-07T05:53:27Z</cp:lastPrinted>
  <dcterms:created xsi:type="dcterms:W3CDTF">2017-07-07T05:26:59Z</dcterms:created>
  <dcterms:modified xsi:type="dcterms:W3CDTF">2017-07-12T23:52:01Z</dcterms:modified>
</cp:coreProperties>
</file>