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0" windowWidth="14700" windowHeight="12945"/>
  </bookViews>
  <sheets>
    <sheet name="Решение 4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4'!$B:$B,'Решение 4'!$6:$9</definedName>
    <definedName name="_xlnm.Print_Area" localSheetId="0">'Решение 4'!$A$1:$W$132</definedName>
  </definedNames>
  <calcPr calcId="145621"/>
</workbook>
</file>

<file path=xl/calcChain.xml><?xml version="1.0" encoding="utf-8"?>
<calcChain xmlns="http://schemas.openxmlformats.org/spreadsheetml/2006/main">
  <c r="W13" i="1" l="1"/>
  <c r="G112" i="1" l="1"/>
  <c r="U137" i="1" l="1"/>
  <c r="T13" i="1"/>
  <c r="E131" i="1"/>
  <c r="E137" i="1" s="1"/>
  <c r="V131" i="1"/>
  <c r="V137" i="1" s="1"/>
  <c r="U131" i="1"/>
  <c r="S131" i="1"/>
  <c r="S137" i="1" s="1"/>
  <c r="R131" i="1"/>
  <c r="R137" i="1" s="1"/>
  <c r="Q131" i="1"/>
  <c r="Q137" i="1" s="1"/>
  <c r="F131" i="1"/>
  <c r="F137" i="1" s="1"/>
  <c r="M131" i="1"/>
  <c r="M137" i="1" s="1"/>
  <c r="G130" i="1"/>
  <c r="G129" i="1"/>
  <c r="G128" i="1"/>
  <c r="G127" i="1"/>
  <c r="G114" i="1"/>
  <c r="G105" i="1"/>
  <c r="G104" i="1"/>
  <c r="G103" i="1"/>
  <c r="G102" i="1"/>
  <c r="G99" i="1"/>
  <c r="G98" i="1"/>
  <c r="G97" i="1"/>
  <c r="G93" i="1"/>
  <c r="G92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59" i="1"/>
  <c r="G58" i="1"/>
  <c r="G57" i="1"/>
  <c r="G56" i="1"/>
  <c r="G46" i="1"/>
  <c r="G45" i="1"/>
  <c r="G44" i="1"/>
  <c r="G35" i="1"/>
  <c r="G34" i="1"/>
  <c r="G33" i="1"/>
  <c r="G28" i="1"/>
  <c r="G27" i="1"/>
  <c r="G26" i="1"/>
  <c r="G25" i="1"/>
  <c r="G24" i="1"/>
  <c r="G23" i="1"/>
  <c r="G21" i="1"/>
  <c r="G20" i="1"/>
  <c r="G19" i="1"/>
  <c r="G18" i="1"/>
  <c r="G17" i="1"/>
  <c r="G16" i="1"/>
  <c r="G14" i="1"/>
  <c r="G13" i="1"/>
  <c r="G12" i="1"/>
  <c r="G11" i="1"/>
  <c r="G10" i="1"/>
  <c r="H126" i="1"/>
  <c r="H125" i="1"/>
  <c r="G125" i="1" s="1"/>
  <c r="W125" i="1" s="1"/>
  <c r="H124" i="1"/>
  <c r="H123" i="1"/>
  <c r="G123" i="1" s="1"/>
  <c r="W123" i="1" s="1"/>
  <c r="H122" i="1"/>
  <c r="G122" i="1" s="1"/>
  <c r="H121" i="1"/>
  <c r="H120" i="1"/>
  <c r="H119" i="1"/>
  <c r="G119" i="1"/>
  <c r="H118" i="1"/>
  <c r="H117" i="1"/>
  <c r="H116" i="1"/>
  <c r="H115" i="1"/>
  <c r="G115" i="1" s="1"/>
  <c r="W115" i="1" s="1"/>
  <c r="H113" i="1"/>
  <c r="H112" i="1"/>
  <c r="H111" i="1"/>
  <c r="G111" i="1" s="1"/>
  <c r="W111" i="1" s="1"/>
  <c r="H110" i="1"/>
  <c r="H109" i="1"/>
  <c r="H108" i="1"/>
  <c r="G108" i="1" s="1"/>
  <c r="W108" i="1" s="1"/>
  <c r="H107" i="1"/>
  <c r="G107" i="1" s="1"/>
  <c r="W107" i="1" s="1"/>
  <c r="H106" i="1"/>
  <c r="H101" i="1"/>
  <c r="G101" i="1" s="1"/>
  <c r="W101" i="1" s="1"/>
  <c r="H100" i="1"/>
  <c r="H96" i="1"/>
  <c r="H94" i="1"/>
  <c r="H91" i="1"/>
  <c r="G91" i="1" s="1"/>
  <c r="W91" i="1" s="1"/>
  <c r="H90" i="1"/>
  <c r="H89" i="1"/>
  <c r="H88" i="1"/>
  <c r="H60" i="1"/>
  <c r="H55" i="1"/>
  <c r="G55" i="1" s="1"/>
  <c r="H54" i="1"/>
  <c r="H53" i="1"/>
  <c r="H52" i="1"/>
  <c r="H51" i="1"/>
  <c r="G51" i="1"/>
  <c r="H50" i="1"/>
  <c r="G50" i="1" s="1"/>
  <c r="W50" i="1" s="1"/>
  <c r="H49" i="1"/>
  <c r="H48" i="1"/>
  <c r="H47" i="1"/>
  <c r="G47" i="1" s="1"/>
  <c r="H43" i="1"/>
  <c r="G43" i="1" s="1"/>
  <c r="H42" i="1"/>
  <c r="G42" i="1" s="1"/>
  <c r="W42" i="1" s="1"/>
  <c r="H41" i="1"/>
  <c r="H40" i="1"/>
  <c r="H39" i="1"/>
  <c r="G39" i="1"/>
  <c r="H38" i="1"/>
  <c r="H37" i="1"/>
  <c r="H36" i="1"/>
  <c r="H32" i="1"/>
  <c r="G32" i="1" s="1"/>
  <c r="W32" i="1" s="1"/>
  <c r="H31" i="1"/>
  <c r="G31" i="1" s="1"/>
  <c r="H30" i="1"/>
  <c r="H29" i="1"/>
  <c r="H131" i="1" s="1"/>
  <c r="H22" i="1"/>
  <c r="G30" i="1"/>
  <c r="G54" i="1"/>
  <c r="G22" i="1"/>
  <c r="G38" i="1"/>
  <c r="G36" i="1"/>
  <c r="G40" i="1"/>
  <c r="G52" i="1"/>
  <c r="G60" i="1"/>
  <c r="G88" i="1"/>
  <c r="G96" i="1"/>
  <c r="G100" i="1"/>
  <c r="W112" i="1"/>
  <c r="G116" i="1"/>
  <c r="G120" i="1"/>
  <c r="G124" i="1"/>
  <c r="G37" i="1"/>
  <c r="G41" i="1"/>
  <c r="G49" i="1"/>
  <c r="G53" i="1"/>
  <c r="G89" i="1"/>
  <c r="W89" i="1" s="1"/>
  <c r="G109" i="1"/>
  <c r="G113" i="1"/>
  <c r="G117" i="1"/>
  <c r="G121" i="1"/>
  <c r="G90" i="1"/>
  <c r="G94" i="1"/>
  <c r="G106" i="1"/>
  <c r="G110" i="1"/>
  <c r="G118" i="1"/>
  <c r="G126" i="1"/>
  <c r="I131" i="1"/>
  <c r="I137" i="1" s="1"/>
  <c r="K131" i="1"/>
  <c r="K137" i="1" s="1"/>
  <c r="J131" i="1"/>
  <c r="J137" i="1" s="1"/>
  <c r="P143" i="1"/>
  <c r="D143" i="1"/>
  <c r="O15" i="1"/>
  <c r="O131" i="1" s="1"/>
  <c r="O137" i="1" s="1"/>
  <c r="G15" i="1"/>
  <c r="L48" i="1"/>
  <c r="G48" i="1" s="1"/>
  <c r="W48" i="1" s="1"/>
  <c r="N29" i="1"/>
  <c r="N131" i="1" s="1"/>
  <c r="N137" i="1" s="1"/>
  <c r="D12" i="1"/>
  <c r="G95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P130" i="1"/>
  <c r="W130" i="1" s="1"/>
  <c r="P129" i="1"/>
  <c r="P128" i="1"/>
  <c r="P127" i="1"/>
  <c r="P126" i="1"/>
  <c r="W126" i="1" s="1"/>
  <c r="P125" i="1"/>
  <c r="P124" i="1"/>
  <c r="P123" i="1"/>
  <c r="P122" i="1"/>
  <c r="W122" i="1" s="1"/>
  <c r="P121" i="1"/>
  <c r="P120" i="1"/>
  <c r="P119" i="1"/>
  <c r="P118" i="1"/>
  <c r="W118" i="1" s="1"/>
  <c r="P117" i="1"/>
  <c r="P116" i="1"/>
  <c r="P115" i="1"/>
  <c r="P114" i="1"/>
  <c r="W114" i="1" s="1"/>
  <c r="P113" i="1"/>
  <c r="P112" i="1"/>
  <c r="P111" i="1"/>
  <c r="P110" i="1"/>
  <c r="W110" i="1" s="1"/>
  <c r="P109" i="1"/>
  <c r="P108" i="1"/>
  <c r="P107" i="1"/>
  <c r="P106" i="1"/>
  <c r="W106" i="1" s="1"/>
  <c r="P105" i="1"/>
  <c r="P104" i="1"/>
  <c r="P103" i="1"/>
  <c r="P102" i="1"/>
  <c r="P101" i="1"/>
  <c r="P100" i="1"/>
  <c r="P99" i="1"/>
  <c r="P98" i="1"/>
  <c r="W98" i="1" s="1"/>
  <c r="P97" i="1"/>
  <c r="P96" i="1"/>
  <c r="P95" i="1"/>
  <c r="P94" i="1"/>
  <c r="W94" i="1" s="1"/>
  <c r="P93" i="1"/>
  <c r="P92" i="1"/>
  <c r="P91" i="1"/>
  <c r="P90" i="1"/>
  <c r="W90" i="1" s="1"/>
  <c r="P89" i="1"/>
  <c r="P88" i="1"/>
  <c r="P87" i="1"/>
  <c r="P141" i="1"/>
  <c r="P86" i="1"/>
  <c r="P85" i="1"/>
  <c r="P84" i="1"/>
  <c r="P83" i="1"/>
  <c r="W83" i="1" s="1"/>
  <c r="P82" i="1"/>
  <c r="P81" i="1"/>
  <c r="P80" i="1"/>
  <c r="P79" i="1"/>
  <c r="W79" i="1" s="1"/>
  <c r="P78" i="1"/>
  <c r="P77" i="1"/>
  <c r="P76" i="1"/>
  <c r="P75" i="1"/>
  <c r="W75" i="1" s="1"/>
  <c r="P74" i="1"/>
  <c r="P73" i="1"/>
  <c r="P72" i="1"/>
  <c r="P71" i="1"/>
  <c r="W71" i="1" s="1"/>
  <c r="P70" i="1"/>
  <c r="P69" i="1"/>
  <c r="P68" i="1"/>
  <c r="P67" i="1"/>
  <c r="W67" i="1" s="1"/>
  <c r="P66" i="1"/>
  <c r="P65" i="1"/>
  <c r="P64" i="1"/>
  <c r="P63" i="1"/>
  <c r="W63" i="1" s="1"/>
  <c r="P62" i="1"/>
  <c r="P61" i="1"/>
  <c r="P60" i="1"/>
  <c r="P59" i="1"/>
  <c r="W59" i="1" s="1"/>
  <c r="P58" i="1"/>
  <c r="P57" i="1"/>
  <c r="P56" i="1"/>
  <c r="P55" i="1"/>
  <c r="W55" i="1" s="1"/>
  <c r="P54" i="1"/>
  <c r="P53" i="1"/>
  <c r="P52" i="1"/>
  <c r="P51" i="1"/>
  <c r="W51" i="1" s="1"/>
  <c r="P50" i="1"/>
  <c r="P49" i="1"/>
  <c r="P48" i="1"/>
  <c r="P47" i="1"/>
  <c r="W47" i="1" s="1"/>
  <c r="P46" i="1"/>
  <c r="P45" i="1"/>
  <c r="P44" i="1"/>
  <c r="P43" i="1"/>
  <c r="W43" i="1" s="1"/>
  <c r="P42" i="1"/>
  <c r="P41" i="1"/>
  <c r="P40" i="1"/>
  <c r="P39" i="1"/>
  <c r="W39" i="1" s="1"/>
  <c r="P38" i="1"/>
  <c r="P37" i="1"/>
  <c r="P36" i="1"/>
  <c r="P35" i="1"/>
  <c r="W35" i="1" s="1"/>
  <c r="P34" i="1"/>
  <c r="P33" i="1"/>
  <c r="P32" i="1"/>
  <c r="P31" i="1"/>
  <c r="W31" i="1" s="1"/>
  <c r="P30" i="1"/>
  <c r="P29" i="1"/>
  <c r="P28" i="1"/>
  <c r="P27" i="1"/>
  <c r="W27" i="1" s="1"/>
  <c r="P26" i="1"/>
  <c r="P25" i="1"/>
  <c r="P24" i="1"/>
  <c r="P23" i="1"/>
  <c r="W23" i="1" s="1"/>
  <c r="P22" i="1"/>
  <c r="P21" i="1"/>
  <c r="P20" i="1"/>
  <c r="P19" i="1"/>
  <c r="W19" i="1" s="1"/>
  <c r="P18" i="1"/>
  <c r="P17" i="1"/>
  <c r="P16" i="1"/>
  <c r="P15" i="1"/>
  <c r="W15" i="1" s="1"/>
  <c r="P14" i="1"/>
  <c r="P13" i="1"/>
  <c r="P12" i="1"/>
  <c r="P11" i="1"/>
  <c r="P131" i="1" s="1"/>
  <c r="P137" i="1" s="1"/>
  <c r="P10" i="1"/>
  <c r="D130" i="1"/>
  <c r="D129" i="1"/>
  <c r="D128" i="1"/>
  <c r="W128" i="1" s="1"/>
  <c r="D127" i="1"/>
  <c r="D126" i="1"/>
  <c r="D125" i="1"/>
  <c r="D124" i="1"/>
  <c r="W124" i="1" s="1"/>
  <c r="D123" i="1"/>
  <c r="D122" i="1"/>
  <c r="D121" i="1"/>
  <c r="D120" i="1"/>
  <c r="W120" i="1" s="1"/>
  <c r="D119" i="1"/>
  <c r="D118" i="1"/>
  <c r="D117" i="1"/>
  <c r="D116" i="1"/>
  <c r="W116" i="1" s="1"/>
  <c r="D115" i="1"/>
  <c r="D114" i="1"/>
  <c r="D113" i="1"/>
  <c r="D112" i="1"/>
  <c r="D111" i="1"/>
  <c r="D110" i="1"/>
  <c r="D109" i="1"/>
  <c r="D108" i="1"/>
  <c r="D107" i="1"/>
  <c r="D106" i="1"/>
  <c r="D105" i="1"/>
  <c r="D104" i="1"/>
  <c r="W104" i="1" s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141" i="1"/>
  <c r="D86" i="1"/>
  <c r="D85" i="1"/>
  <c r="W85" i="1" s="1"/>
  <c r="D84" i="1"/>
  <c r="D83" i="1"/>
  <c r="D82" i="1"/>
  <c r="D81" i="1"/>
  <c r="W81" i="1" s="1"/>
  <c r="D80" i="1"/>
  <c r="D79" i="1"/>
  <c r="D78" i="1"/>
  <c r="D77" i="1"/>
  <c r="W77" i="1" s="1"/>
  <c r="D76" i="1"/>
  <c r="D75" i="1"/>
  <c r="D74" i="1"/>
  <c r="D73" i="1"/>
  <c r="W73" i="1" s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W53" i="1" s="1"/>
  <c r="D52" i="1"/>
  <c r="D51" i="1"/>
  <c r="D50" i="1"/>
  <c r="D49" i="1"/>
  <c r="W49" i="1" s="1"/>
  <c r="D48" i="1"/>
  <c r="D47" i="1"/>
  <c r="D46" i="1"/>
  <c r="D45" i="1"/>
  <c r="W45" i="1" s="1"/>
  <c r="D44" i="1"/>
  <c r="D43" i="1"/>
  <c r="D42" i="1"/>
  <c r="D41" i="1"/>
  <c r="W41" i="1" s="1"/>
  <c r="D40" i="1"/>
  <c r="D39" i="1"/>
  <c r="D38" i="1"/>
  <c r="D37" i="1"/>
  <c r="W37" i="1" s="1"/>
  <c r="D36" i="1"/>
  <c r="D35" i="1"/>
  <c r="D34" i="1"/>
  <c r="D33" i="1"/>
  <c r="W33" i="1" s="1"/>
  <c r="D32" i="1"/>
  <c r="D31" i="1"/>
  <c r="D30" i="1"/>
  <c r="D29" i="1"/>
  <c r="D28" i="1"/>
  <c r="D27" i="1"/>
  <c r="D26" i="1"/>
  <c r="D25" i="1"/>
  <c r="W25" i="1" s="1"/>
  <c r="W129" i="1"/>
  <c r="W127" i="1"/>
  <c r="W121" i="1"/>
  <c r="W119" i="1"/>
  <c r="W117" i="1"/>
  <c r="W113" i="1"/>
  <c r="W109" i="1"/>
  <c r="W105" i="1"/>
  <c r="W103" i="1"/>
  <c r="W100" i="1"/>
  <c r="W99" i="1"/>
  <c r="W97" i="1"/>
  <c r="W96" i="1"/>
  <c r="W95" i="1"/>
  <c r="W93" i="1"/>
  <c r="W92" i="1"/>
  <c r="W88" i="1"/>
  <c r="W87" i="1"/>
  <c r="G141" i="1"/>
  <c r="W86" i="1"/>
  <c r="W84" i="1"/>
  <c r="W82" i="1"/>
  <c r="W80" i="1"/>
  <c r="W78" i="1"/>
  <c r="W76" i="1"/>
  <c r="W74" i="1"/>
  <c r="W72" i="1"/>
  <c r="W70" i="1"/>
  <c r="W69" i="1"/>
  <c r="W68" i="1"/>
  <c r="W66" i="1"/>
  <c r="W65" i="1"/>
  <c r="W64" i="1"/>
  <c r="W62" i="1"/>
  <c r="W61" i="1"/>
  <c r="W60" i="1"/>
  <c r="W58" i="1"/>
  <c r="W57" i="1"/>
  <c r="W54" i="1"/>
  <c r="W52" i="1"/>
  <c r="W46" i="1"/>
  <c r="W44" i="1"/>
  <c r="W40" i="1"/>
  <c r="W38" i="1"/>
  <c r="W36" i="1"/>
  <c r="W34" i="1"/>
  <c r="W30" i="1"/>
  <c r="W28" i="1"/>
  <c r="W26" i="1"/>
  <c r="N136" i="1"/>
  <c r="F135" i="1"/>
  <c r="T102" i="1"/>
  <c r="W102" i="1" s="1"/>
  <c r="T56" i="1"/>
  <c r="W56" i="1"/>
  <c r="T131" i="1"/>
  <c r="T137" i="1" s="1"/>
  <c r="D24" i="1"/>
  <c r="W24" i="1"/>
  <c r="D23" i="1"/>
  <c r="D22" i="1"/>
  <c r="W22" i="1"/>
  <c r="D21" i="1"/>
  <c r="W21" i="1"/>
  <c r="D20" i="1"/>
  <c r="W20" i="1"/>
  <c r="D19" i="1"/>
  <c r="D18" i="1"/>
  <c r="W18" i="1"/>
  <c r="D17" i="1"/>
  <c r="W17" i="1"/>
  <c r="D16" i="1"/>
  <c r="W16" i="1"/>
  <c r="D15" i="1"/>
  <c r="D14" i="1"/>
  <c r="W14" i="1"/>
  <c r="D13" i="1"/>
  <c r="W12" i="1"/>
  <c r="D11" i="1"/>
  <c r="D131" i="1" s="1"/>
  <c r="D137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D10" i="1"/>
  <c r="W10" i="1"/>
  <c r="W141" i="1" l="1"/>
  <c r="A141" i="1"/>
  <c r="A87" i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H137" i="1"/>
  <c r="L131" i="1"/>
  <c r="L137" i="1" s="1"/>
  <c r="W11" i="1"/>
  <c r="G29" i="1"/>
  <c r="W131" i="1" l="1"/>
  <c r="W137" i="1" s="1"/>
  <c r="W29" i="1"/>
  <c r="G131" i="1"/>
  <c r="G137" i="1" s="1"/>
</calcChain>
</file>

<file path=xl/sharedStrings.xml><?xml version="1.0" encoding="utf-8"?>
<sst xmlns="http://schemas.openxmlformats.org/spreadsheetml/2006/main" count="280" uniqueCount="277">
  <si>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</si>
  <si>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</si>
  <si>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</si>
  <si>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</si>
  <si>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</si>
  <si>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</si>
  <si>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</si>
  <si>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</si>
  <si>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</si>
  <si>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</si>
  <si>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</si>
  <si>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</si>
  <si>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</si>
  <si>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</si>
  <si>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</si>
  <si>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</si>
  <si>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</si>
  <si>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</si>
  <si>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</si>
  <si>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</si>
  <si>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</si>
  <si>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</si>
  <si>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</si>
  <si>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</si>
  <si>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</si>
  <si>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</si>
  <si>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</si>
  <si>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</si>
  <si>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</si>
  <si>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</si>
  <si>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</si>
  <si>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</si>
  <si>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</si>
  <si>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</si>
  <si>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</si>
  <si>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</si>
  <si>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</si>
  <si>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</si>
  <si>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</si>
  <si>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</si>
  <si>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</si>
  <si>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</si>
  <si>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</si>
  <si>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</si>
  <si>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</si>
  <si>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</si>
  <si>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</si>
  <si>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</si>
  <si>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</si>
  <si>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</si>
  <si>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</si>
  <si>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</si>
  <si>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</si>
  <si>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</si>
  <si>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</si>
  <si>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</si>
  <si>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</si>
  <si>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</si>
  <si>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</si>
  <si>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</si>
  <si>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</si>
  <si>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</si>
  <si>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</si>
  <si>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</si>
  <si>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</si>
  <si>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</si>
  <si>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</si>
  <si>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</si>
  <si>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</si>
  <si>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</si>
  <si>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</si>
  <si>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</si>
  <si>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</si>
  <si>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</si>
  <si>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</si>
  <si>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</si>
  <si>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</si>
  <si>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</si>
  <si>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</si>
  <si>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</si>
  <si>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</si>
  <si>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</si>
  <si>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</si>
  <si>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</si>
  <si>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</si>
  <si>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</si>
  <si>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</si>
  <si>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</si>
  <si>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</si>
  <si>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</si>
  <si>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</si>
  <si>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</si>
  <si>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</si>
  <si>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</si>
  <si>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</si>
  <si>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</si>
  <si>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</si>
  <si>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</si>
  <si>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</si>
  <si>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</si>
  <si>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</si>
  <si>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</si>
  <si>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</si>
  <si>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</si>
  <si>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</si>
  <si>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</si>
  <si>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</si>
  <si>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</si>
  <si>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</si>
  <si>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</si>
  <si>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</si>
  <si>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</si>
  <si>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</si>
  <si>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</si>
  <si>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</si>
  <si>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</si>
  <si>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</si>
  <si>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</si>
  <si>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</si>
  <si>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</si>
  <si>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</si>
  <si>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</si>
  <si>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</si>
  <si>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</si>
  <si>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</si>
  <si>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</si>
  <si>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</si>
  <si>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</si>
  <si>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</si>
  <si>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</si>
  <si>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</si>
  <si>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</si>
  <si>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</si>
  <si>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</si>
  <si>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</si>
  <si>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</si>
  <si>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</si>
  <si>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</si>
  <si>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</si>
  <si>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"МДЦ "ТАФИ-Хабаровск"</t>
  </si>
  <si>
    <t>ООО "Центральная стоматологическая клиника"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</si>
  <si>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2017 год</t>
  </si>
  <si>
    <t>Реш.Комиссии от 28.02.2017 №2</t>
  </si>
  <si>
    <t>Реш.Комисси от 31.03.2017 №3</t>
  </si>
  <si>
    <t>Отклонение</t>
  </si>
  <si>
    <t>Исключено: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</si>
  <si>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</si>
  <si>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</si>
  <si>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</si>
  <si>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</si>
  <si>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</si>
  <si>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</si>
  <si>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</si>
  <si>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</si>
  <si>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</si>
  <si>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</si>
  <si>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</si>
  <si>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1340012</t>
  </si>
  <si>
    <t>1340001</t>
  </si>
  <si>
    <t>1340003</t>
  </si>
  <si>
    <t>2106184</t>
  </si>
  <si>
    <t>2138206</t>
  </si>
  <si>
    <t>2306196</t>
  </si>
  <si>
    <t>2138207</t>
  </si>
  <si>
    <t>1343171</t>
  </si>
  <si>
    <t>1343004</t>
  </si>
  <si>
    <t>0352004</t>
  </si>
  <si>
    <t>1340010</t>
  </si>
  <si>
    <t>1343008</t>
  </si>
  <si>
    <t>1304001</t>
  </si>
  <si>
    <t>1340007</t>
  </si>
  <si>
    <t>6349008</t>
  </si>
  <si>
    <t>1340006</t>
  </si>
  <si>
    <t>1307014</t>
  </si>
  <si>
    <t>1340014</t>
  </si>
  <si>
    <t>1340013</t>
  </si>
  <si>
    <t>1340011</t>
  </si>
  <si>
    <t>1343303</t>
  </si>
  <si>
    <t>1343002</t>
  </si>
  <si>
    <t>1343001</t>
  </si>
  <si>
    <t>1340004</t>
  </si>
  <si>
    <t>1343005</t>
  </si>
  <si>
    <t>2107216</t>
  </si>
  <si>
    <t>3307181</t>
  </si>
  <si>
    <t>3307180</t>
  </si>
  <si>
    <t>3310001</t>
  </si>
  <si>
    <t>3131001</t>
  </si>
  <si>
    <t>4147001</t>
  </si>
  <si>
    <t>3207001</t>
  </si>
  <si>
    <t>3107001</t>
  </si>
  <si>
    <t>3107002</t>
  </si>
  <si>
    <t>3101009</t>
  </si>
  <si>
    <t>0306001</t>
  </si>
  <si>
    <t>3241001</t>
  </si>
  <si>
    <t>3151001</t>
  </si>
  <si>
    <t>3148002</t>
  </si>
  <si>
    <t>3141002</t>
  </si>
  <si>
    <t>3141003</t>
  </si>
  <si>
    <t>3141004</t>
  </si>
  <si>
    <t>3141007</t>
  </si>
  <si>
    <t>2107198</t>
  </si>
  <si>
    <t>2138208</t>
  </si>
  <si>
    <t>2138214</t>
  </si>
  <si>
    <t>2138215</t>
  </si>
  <si>
    <t>2138213</t>
  </si>
  <si>
    <t>2138212</t>
  </si>
  <si>
    <t>2138205</t>
  </si>
  <si>
    <t>2107202</t>
  </si>
  <si>
    <t>2307109</t>
  </si>
  <si>
    <t>2338199</t>
  </si>
  <si>
    <t>2138204</t>
  </si>
  <si>
    <t>2238211</t>
  </si>
  <si>
    <t>2301194</t>
  </si>
  <si>
    <t>2101193</t>
  </si>
  <si>
    <t>2101192</t>
  </si>
  <si>
    <t>2106185</t>
  </si>
  <si>
    <t>2306182</t>
  </si>
  <si>
    <t>2106179</t>
  </si>
  <si>
    <t>2307178</t>
  </si>
  <si>
    <t>2106177</t>
  </si>
  <si>
    <t>2107176</t>
  </si>
  <si>
    <t>2306172</t>
  </si>
  <si>
    <t>2138159</t>
  </si>
  <si>
    <t>2338163</t>
  </si>
  <si>
    <t>2138162</t>
  </si>
  <si>
    <t>2223001</t>
  </si>
  <si>
    <t>2101001</t>
  </si>
  <si>
    <t>2107803</t>
  </si>
  <si>
    <t>2304005</t>
  </si>
  <si>
    <t>2304002</t>
  </si>
  <si>
    <t>2138157</t>
  </si>
  <si>
    <t>2310001</t>
  </si>
  <si>
    <t>8156001</t>
  </si>
  <si>
    <t>6341001</t>
  </si>
  <si>
    <t>4346001</t>
  </si>
  <si>
    <t>2201024</t>
  </si>
  <si>
    <t>2207022</t>
  </si>
  <si>
    <t>2201001</t>
  </si>
  <si>
    <t>2201003</t>
  </si>
  <si>
    <t>2201017</t>
  </si>
  <si>
    <t>2107018</t>
  </si>
  <si>
    <t>2107019</t>
  </si>
  <si>
    <t>2107802</t>
  </si>
  <si>
    <t>2101007</t>
  </si>
  <si>
    <t>2101008</t>
  </si>
  <si>
    <t>2101011</t>
  </si>
  <si>
    <t>2101015</t>
  </si>
  <si>
    <t>2101016</t>
  </si>
  <si>
    <t>2141005</t>
  </si>
  <si>
    <t>2101003</t>
  </si>
  <si>
    <t>2148001</t>
  </si>
  <si>
    <t>2148002</t>
  </si>
  <si>
    <t>2148004</t>
  </si>
  <si>
    <t>2241001</t>
  </si>
  <si>
    <t>2241009</t>
  </si>
  <si>
    <t>2144011</t>
  </si>
  <si>
    <t>2141010</t>
  </si>
  <si>
    <t>2141002</t>
  </si>
  <si>
    <t>2301165</t>
  </si>
  <si>
    <t>0352007</t>
  </si>
  <si>
    <t>0352006</t>
  </si>
  <si>
    <t>0152001</t>
  </si>
  <si>
    <t>0352005</t>
  </si>
  <si>
    <t>5155001</t>
  </si>
  <si>
    <t>0353001</t>
  </si>
  <si>
    <t>Приложения</t>
  </si>
  <si>
    <t>Реш.Комисси от 27.06.2017 №4</t>
  </si>
  <si>
    <t>Хабаровская поликлиника ФГБУЗ "ДВОМЦ ФМБА"</t>
  </si>
  <si>
    <t>основная часть (95%)</t>
  </si>
  <si>
    <t xml:space="preserve">Январь-май </t>
  </si>
  <si>
    <t>стимулирующая часть, с учетом фактического выполнения показателей</t>
  </si>
  <si>
    <t xml:space="preserve">План  июнь-декабрь </t>
  </si>
  <si>
    <t>код МО</t>
  </si>
  <si>
    <t>Итого подушевое финансирование</t>
  </si>
  <si>
    <t>в том числе</t>
  </si>
  <si>
    <t>Реш.Комисси от  10.07.2017 №5</t>
  </si>
  <si>
    <t>Приложение № 10                                                      к Решению Комиссии по разработке ТП ОМС от 12.07.2017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</si>
</sst>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0.0"/>
  </numFmts>
  <fonts count="14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i/>
      <sz val="13"/>
      <name val="Times New Roman"/>
      <family val="1"/>
      <charset val="204"/>
    </font>
    <font>
      <sz val="12"/>
      <name val="Times New Roman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9" fillId="0" borderId="0"/>
    <xf numFmtId="0" fontId="6" fillId="0" borderId="0"/>
    <xf numFmtId="0" fontId="10" fillId="0" borderId="0"/>
    <xf numFmtId="0" fontId="8" fillId="0" borderId="0"/>
    <xf numFmtId="0" fontId="8" fillId="0" borderId="0"/>
    <xf numFmtId="0" fontId="5" fillId="0" borderId="0" applyFill="0" applyBorder="0" applyProtection="0">
      <alignment wrapText="1"/>
      <protection locked="0"/>
    </xf>
    <xf numFmtId="0" fontId="2" fillId="0" borderId="0"/>
    <xf numFmtId="9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66">
    <xf numFmtId="0" fontId="0" fillId="0" borderId="0" xfId="0"/>
    <xf numFmtId="164" fontId="3" fillId="2" borderId="1" xfId="9" applyNumberFormat="1" applyFont="1" applyFill="1" applyBorder="1"/>
    <xf numFmtId="0" fontId="5" fillId="2" borderId="0" xfId="4" applyFont="1" applyFill="1" applyAlignment="1">
      <alignment wrapText="1"/>
    </xf>
    <xf numFmtId="0" fontId="5" fillId="2" borderId="0" xfId="4" applyFont="1" applyFill="1" applyAlignment="1">
      <alignment horizontal="center" wrapText="1"/>
    </xf>
    <xf numFmtId="0" fontId="3" fillId="2" borderId="0" xfId="0" applyFont="1" applyFill="1" applyAlignment="1">
      <alignment horizontal="right" wrapText="1"/>
    </xf>
    <xf numFmtId="0" fontId="3" fillId="2" borderId="0" xfId="4" applyFont="1" applyFill="1"/>
    <xf numFmtId="0" fontId="3" fillId="2" borderId="0" xfId="4" applyFont="1" applyFill="1" applyAlignment="1">
      <alignment wrapText="1"/>
    </xf>
    <xf numFmtId="0" fontId="3" fillId="2" borderId="0" xfId="4" applyFont="1" applyFill="1" applyAlignment="1">
      <alignment horizontal="center"/>
    </xf>
    <xf numFmtId="0" fontId="3" fillId="2" borderId="2" xfId="7" applyFont="1" applyFill="1" applyBorder="1" applyAlignment="1">
      <alignment horizontal="center" vertical="center" wrapText="1"/>
    </xf>
    <xf numFmtId="0" fontId="3" fillId="2" borderId="1" xfId="7" applyFont="1" applyFill="1" applyBorder="1" applyAlignment="1">
      <alignment horizontal="center" vertical="center" wrapText="1"/>
    </xf>
    <xf numFmtId="0" fontId="3" fillId="2" borderId="1" xfId="4" applyFont="1" applyFill="1" applyBorder="1"/>
    <xf numFmtId="0" fontId="3" fillId="2" borderId="1" xfId="7" applyFont="1" applyFill="1" applyBorder="1" applyAlignment="1">
      <alignment wrapText="1"/>
    </xf>
    <xf numFmtId="164" fontId="4" fillId="2" borderId="1" xfId="9" applyNumberFormat="1" applyFont="1" applyFill="1" applyBorder="1"/>
    <xf numFmtId="164" fontId="3" fillId="2" borderId="0" xfId="4" applyNumberFormat="1" applyFont="1" applyFill="1"/>
    <xf numFmtId="0" fontId="3" fillId="2" borderId="1" xfId="7" applyFont="1" applyFill="1" applyBorder="1" applyAlignment="1">
      <alignment horizontal="left" wrapText="1"/>
    </xf>
    <xf numFmtId="164" fontId="5" fillId="2" borderId="1" xfId="9" applyNumberFormat="1" applyFont="1" applyFill="1" applyBorder="1"/>
    <xf numFmtId="0" fontId="3" fillId="2" borderId="1" xfId="7" applyFont="1" applyFill="1" applyBorder="1" applyAlignment="1">
      <alignment vertical="justify" wrapText="1"/>
    </xf>
    <xf numFmtId="0" fontId="5" fillId="2" borderId="1" xfId="7" applyFont="1" applyFill="1" applyBorder="1" applyAlignment="1">
      <alignment wrapText="1"/>
    </xf>
    <xf numFmtId="0" fontId="3" fillId="2" borderId="1" xfId="4" applyFont="1" applyFill="1" applyBorder="1" applyAlignment="1">
      <alignment horizontal="left" wrapText="1"/>
    </xf>
    <xf numFmtId="164" fontId="13" fillId="2" borderId="1" xfId="9" applyNumberFormat="1" applyFont="1" applyFill="1" applyBorder="1"/>
    <xf numFmtId="164" fontId="3" fillId="2" borderId="1" xfId="21" applyNumberFormat="1" applyFont="1" applyFill="1" applyBorder="1"/>
    <xf numFmtId="0" fontId="4" fillId="2" borderId="1" xfId="4" applyFont="1" applyFill="1" applyBorder="1"/>
    <xf numFmtId="0" fontId="4" fillId="2" borderId="1" xfId="7" applyFont="1" applyFill="1" applyBorder="1" applyAlignment="1">
      <alignment wrapText="1"/>
    </xf>
    <xf numFmtId="0" fontId="4" fillId="2" borderId="0" xfId="4" applyFont="1" applyFill="1"/>
    <xf numFmtId="0" fontId="4" fillId="2" borderId="1" xfId="4" applyFont="1" applyFill="1" applyBorder="1" applyAlignment="1">
      <alignment wrapText="1"/>
    </xf>
    <xf numFmtId="0" fontId="5" fillId="2" borderId="1" xfId="4" applyFont="1" applyFill="1" applyBorder="1"/>
    <xf numFmtId="14" fontId="5" fillId="2" borderId="1" xfId="4" applyNumberFormat="1" applyFont="1" applyFill="1" applyBorder="1" applyAlignment="1">
      <alignment horizontal="left"/>
    </xf>
    <xf numFmtId="166" fontId="5" fillId="2" borderId="1" xfId="9" applyNumberFormat="1" applyFont="1" applyFill="1" applyBorder="1" applyAlignment="1">
      <alignment wrapText="1"/>
    </xf>
    <xf numFmtId="165" fontId="5" fillId="2" borderId="1" xfId="9" applyNumberFormat="1" applyFont="1" applyFill="1" applyBorder="1" applyAlignment="1">
      <alignment wrapText="1"/>
    </xf>
    <xf numFmtId="164" fontId="5" fillId="2" borderId="1" xfId="9" applyFont="1" applyFill="1" applyBorder="1" applyAlignment="1">
      <alignment wrapText="1"/>
    </xf>
    <xf numFmtId="167" fontId="5" fillId="2" borderId="1" xfId="4" applyNumberFormat="1" applyFont="1" applyFill="1" applyBorder="1"/>
    <xf numFmtId="164" fontId="5" fillId="2" borderId="1" xfId="4" applyNumberFormat="1" applyFont="1" applyFill="1" applyBorder="1"/>
    <xf numFmtId="0" fontId="5" fillId="2" borderId="0" xfId="4" applyFont="1" applyFill="1"/>
    <xf numFmtId="0" fontId="3" fillId="2" borderId="1" xfId="4" applyFont="1" applyFill="1" applyBorder="1" applyAlignment="1">
      <alignment wrapText="1"/>
    </xf>
    <xf numFmtId="164" fontId="3" fillId="2" borderId="1" xfId="4" applyNumberFormat="1" applyFont="1" applyFill="1" applyBorder="1"/>
    <xf numFmtId="165" fontId="3" fillId="2" borderId="1" xfId="4" applyNumberFormat="1" applyFont="1" applyFill="1" applyBorder="1"/>
    <xf numFmtId="4" fontId="3" fillId="2" borderId="1" xfId="4" applyNumberFormat="1" applyFont="1" applyFill="1" applyBorder="1"/>
    <xf numFmtId="43" fontId="3" fillId="2" borderId="1" xfId="4" applyNumberFormat="1" applyFont="1" applyFill="1" applyBorder="1"/>
    <xf numFmtId="4" fontId="3" fillId="2" borderId="0" xfId="4" applyNumberFormat="1" applyFont="1" applyFill="1"/>
    <xf numFmtId="0" fontId="4" fillId="2" borderId="0" xfId="4" applyFont="1" applyFill="1" applyAlignment="1">
      <alignment wrapText="1"/>
    </xf>
    <xf numFmtId="4" fontId="3" fillId="2" borderId="0" xfId="4" applyNumberFormat="1" applyFont="1" applyFill="1" applyAlignment="1">
      <alignment wrapText="1"/>
    </xf>
    <xf numFmtId="43" fontId="3" fillId="2" borderId="0" xfId="4" applyNumberFormat="1" applyFont="1" applyFill="1"/>
    <xf numFmtId="0" fontId="3" fillId="2" borderId="1" xfId="7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0" xfId="4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11" fillId="2" borderId="0" xfId="4" applyFont="1" applyFill="1" applyAlignment="1">
      <alignment horizontal="center" wrapText="1"/>
    </xf>
    <xf numFmtId="0" fontId="4" fillId="2" borderId="3" xfId="7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3" fillId="2" borderId="1" xfId="7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3" fillId="2" borderId="3" xfId="7" applyFont="1" applyFill="1" applyBorder="1" applyAlignment="1">
      <alignment horizontal="center" vertical="center" wrapText="1"/>
    </xf>
    <xf numFmtId="0" fontId="3" fillId="2" borderId="4" xfId="7" applyFont="1" applyFill="1" applyBorder="1" applyAlignment="1">
      <alignment horizontal="center" vertical="center" wrapText="1"/>
    </xf>
    <xf numFmtId="0" fontId="3" fillId="2" borderId="6" xfId="7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3" fillId="2" borderId="11" xfId="7" applyFont="1" applyFill="1" applyBorder="1" applyAlignment="1">
      <alignment horizontal="center" vertical="center" wrapText="1"/>
    </xf>
    <xf numFmtId="0" fontId="3" fillId="2" borderId="12" xfId="7" applyFont="1" applyFill="1" applyBorder="1" applyAlignment="1">
      <alignment horizontal="center" vertical="center" wrapText="1"/>
    </xf>
    <xf numFmtId="0" fontId="3" fillId="2" borderId="13" xfId="7" applyFont="1" applyFill="1" applyBorder="1" applyAlignment="1">
      <alignment horizontal="center" vertical="center" wrapText="1"/>
    </xf>
    <xf numFmtId="0" fontId="3" fillId="2" borderId="7" xfId="7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zoomScale="70" zoomScaleNormal="7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6" sqref="D16"/>
    </sheetView>
  </sheetViews>
  <sheetFormatPr defaultColWidth="8.25" defaultRowHeight="15" x14ac:dyDescent="0.25"/>
  <cols>
    <col min="1" max="1" width="3.625" style="5" customWidth="1"/>
    <col min="2" max="2" width="33.375" style="6" customWidth="1"/>
    <col min="3" max="3" width="13.75" style="6" hidden="1" customWidth="1"/>
    <col min="4" max="4" width="18.5" style="5" customWidth="1"/>
    <col min="5" max="5" width="17.875" style="5" customWidth="1"/>
    <col min="6" max="6" width="16.5" style="5" customWidth="1"/>
    <col min="7" max="7" width="19.125" style="5" customWidth="1"/>
    <col min="8" max="11" width="17.875" style="5" customWidth="1"/>
    <col min="12" max="12" width="20.5" style="5" customWidth="1"/>
    <col min="13" max="13" width="16" style="5" customWidth="1"/>
    <col min="14" max="14" width="18" style="5" customWidth="1"/>
    <col min="15" max="15" width="16" style="5" customWidth="1"/>
    <col min="16" max="16" width="17.375" style="5" customWidth="1"/>
    <col min="17" max="17" width="16.25" style="5" customWidth="1"/>
    <col min="18" max="18" width="18.125" style="5" customWidth="1"/>
    <col min="19" max="19" width="17" style="5" customWidth="1"/>
    <col min="20" max="21" width="17.5" style="5" customWidth="1"/>
    <col min="22" max="22" width="15.875" style="5" customWidth="1"/>
    <col min="23" max="23" width="21" style="5" customWidth="1"/>
    <col min="24" max="24" width="17.875" style="5" customWidth="1"/>
    <col min="25" max="16384" width="8.25" style="5"/>
  </cols>
  <sheetData>
    <row r="1" spans="1:24" s="2" customFormat="1" ht="15.6" customHeight="1" x14ac:dyDescent="0.25">
      <c r="E1" s="3"/>
      <c r="F1" s="3"/>
      <c r="V1" s="44" t="s">
        <v>276</v>
      </c>
      <c r="W1" s="45"/>
    </row>
    <row r="2" spans="1:24" s="2" customFormat="1" ht="45.75" customHeight="1" x14ac:dyDescent="0.25">
      <c r="E2" s="3"/>
      <c r="F2" s="3"/>
      <c r="V2" s="45"/>
      <c r="W2" s="45"/>
    </row>
    <row r="3" spans="1:24" s="2" customFormat="1" ht="30" hidden="1" customHeight="1" x14ac:dyDescent="0.25">
      <c r="E3" s="3"/>
      <c r="F3" s="3"/>
      <c r="V3" s="4"/>
      <c r="W3" s="4"/>
    </row>
    <row r="4" spans="1:24" ht="42.75" customHeight="1" x14ac:dyDescent="0.3">
      <c r="B4" s="46" t="s">
        <v>141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</row>
    <row r="5" spans="1:24" x14ac:dyDescent="0.25">
      <c r="W5" s="5" t="s">
        <v>0</v>
      </c>
    </row>
    <row r="6" spans="1:24" s="7" customFormat="1" ht="28.5" customHeight="1" x14ac:dyDescent="0.25">
      <c r="A6" s="42" t="s">
        <v>1</v>
      </c>
      <c r="B6" s="64" t="s">
        <v>2</v>
      </c>
      <c r="C6" s="64" t="s">
        <v>272</v>
      </c>
      <c r="D6" s="60" t="s">
        <v>3</v>
      </c>
      <c r="E6" s="61"/>
      <c r="F6" s="62"/>
      <c r="G6" s="60" t="s">
        <v>4</v>
      </c>
      <c r="H6" s="61"/>
      <c r="I6" s="63"/>
      <c r="J6" s="63"/>
      <c r="K6" s="63"/>
      <c r="L6" s="61"/>
      <c r="M6" s="61"/>
      <c r="N6" s="61"/>
      <c r="O6" s="62"/>
      <c r="P6" s="60" t="s">
        <v>5</v>
      </c>
      <c r="Q6" s="61"/>
      <c r="R6" s="62"/>
      <c r="S6" s="52" t="s">
        <v>6</v>
      </c>
      <c r="T6" s="54" t="s">
        <v>7</v>
      </c>
      <c r="U6" s="55"/>
      <c r="V6" s="56"/>
      <c r="W6" s="47" t="s">
        <v>8</v>
      </c>
    </row>
    <row r="7" spans="1:24" s="7" customFormat="1" ht="26.25" customHeight="1" x14ac:dyDescent="0.25">
      <c r="A7" s="52"/>
      <c r="B7" s="65"/>
      <c r="C7" s="65"/>
      <c r="D7" s="54" t="s">
        <v>9</v>
      </c>
      <c r="E7" s="42" t="s">
        <v>10</v>
      </c>
      <c r="F7" s="42" t="s">
        <v>11</v>
      </c>
      <c r="G7" s="54" t="s">
        <v>9</v>
      </c>
      <c r="H7" s="42" t="s">
        <v>273</v>
      </c>
      <c r="I7" s="43" t="s">
        <v>274</v>
      </c>
      <c r="J7" s="43"/>
      <c r="K7" s="43"/>
      <c r="L7" s="42" t="s">
        <v>12</v>
      </c>
      <c r="M7" s="42" t="s">
        <v>13</v>
      </c>
      <c r="N7" s="42" t="s">
        <v>14</v>
      </c>
      <c r="O7" s="42" t="s">
        <v>15</v>
      </c>
      <c r="P7" s="42" t="s">
        <v>9</v>
      </c>
      <c r="Q7" s="42" t="s">
        <v>16</v>
      </c>
      <c r="R7" s="50" t="s">
        <v>17</v>
      </c>
      <c r="S7" s="53"/>
      <c r="T7" s="54" t="s">
        <v>9</v>
      </c>
      <c r="U7" s="52" t="s">
        <v>122</v>
      </c>
      <c r="V7" s="52" t="s">
        <v>18</v>
      </c>
      <c r="W7" s="48"/>
    </row>
    <row r="8" spans="1:24" s="7" customFormat="1" ht="27" customHeight="1" x14ac:dyDescent="0.25">
      <c r="A8" s="52"/>
      <c r="B8" s="65"/>
      <c r="C8" s="59"/>
      <c r="D8" s="57"/>
      <c r="E8" s="43"/>
      <c r="F8" s="43"/>
      <c r="G8" s="57"/>
      <c r="H8" s="43"/>
      <c r="I8" s="42" t="s">
        <v>269</v>
      </c>
      <c r="J8" s="43"/>
      <c r="K8" s="53" t="s">
        <v>271</v>
      </c>
      <c r="L8" s="43"/>
      <c r="M8" s="43"/>
      <c r="N8" s="43"/>
      <c r="O8" s="43"/>
      <c r="P8" s="43"/>
      <c r="Q8" s="43"/>
      <c r="R8" s="51"/>
      <c r="S8" s="53"/>
      <c r="T8" s="57"/>
      <c r="U8" s="59"/>
      <c r="V8" s="59"/>
      <c r="W8" s="48"/>
    </row>
    <row r="9" spans="1:24" s="7" customFormat="1" ht="11.25" customHeight="1" x14ac:dyDescent="0.25">
      <c r="A9" s="8"/>
      <c r="B9" s="49"/>
      <c r="C9" s="49"/>
      <c r="D9" s="58"/>
      <c r="E9" s="43"/>
      <c r="F9" s="43"/>
      <c r="G9" s="58"/>
      <c r="H9" s="43"/>
      <c r="I9" s="9" t="s">
        <v>268</v>
      </c>
      <c r="J9" s="9" t="s">
        <v>270</v>
      </c>
      <c r="K9" s="49"/>
      <c r="L9" s="43"/>
      <c r="M9" s="43"/>
      <c r="N9" s="43"/>
      <c r="O9" s="43"/>
      <c r="P9" s="43"/>
      <c r="Q9" s="43"/>
      <c r="R9" s="51"/>
      <c r="S9" s="49"/>
      <c r="T9" s="58"/>
      <c r="U9" s="49"/>
      <c r="V9" s="49"/>
      <c r="W9" s="49"/>
    </row>
    <row r="10" spans="1:24" ht="38.1" customHeight="1" x14ac:dyDescent="0.25">
      <c r="A10" s="10">
        <v>1</v>
      </c>
      <c r="B10" s="11" t="s">
        <v>19</v>
      </c>
      <c r="C10" s="11" t="s">
        <v>146</v>
      </c>
      <c r="D10" s="1">
        <f>E10+F10</f>
        <v>836875374.40790367</v>
      </c>
      <c r="E10" s="1">
        <v>646820360.24750364</v>
      </c>
      <c r="F10" s="1">
        <v>190055014.1604</v>
      </c>
      <c r="G10" s="1">
        <f t="shared" ref="G10:G41" si="0">H10+L10+M10+N10+O10</f>
        <v>90777883.849999994</v>
      </c>
      <c r="H10" s="1"/>
      <c r="I10" s="1"/>
      <c r="J10" s="1"/>
      <c r="K10" s="1"/>
      <c r="L10" s="1"/>
      <c r="M10" s="1"/>
      <c r="N10" s="1">
        <v>68671694</v>
      </c>
      <c r="O10" s="1">
        <v>22106189.850000001</v>
      </c>
      <c r="P10" s="1">
        <f>Q10+R10</f>
        <v>69353366.599999994</v>
      </c>
      <c r="Q10" s="1">
        <v>30375702</v>
      </c>
      <c r="R10" s="1">
        <v>38977664.600000001</v>
      </c>
      <c r="S10" s="1">
        <v>205776850</v>
      </c>
      <c r="T10" s="1"/>
      <c r="U10" s="1"/>
      <c r="V10" s="1"/>
      <c r="W10" s="12">
        <f t="shared" ref="W10:W41" si="1">T10+P10+G10+D10+S10</f>
        <v>1202783474.8579037</v>
      </c>
      <c r="X10" s="13"/>
    </row>
    <row r="11" spans="1:24" ht="38.1" customHeight="1" x14ac:dyDescent="0.25">
      <c r="A11" s="10">
        <f>A10+1</f>
        <v>2</v>
      </c>
      <c r="B11" s="11" t="s">
        <v>20</v>
      </c>
      <c r="C11" s="11" t="s">
        <v>147</v>
      </c>
      <c r="D11" s="1">
        <f t="shared" ref="D11:D24" si="2">E11+F11</f>
        <v>1063891612.5990167</v>
      </c>
      <c r="E11" s="1">
        <v>745551169.86291659</v>
      </c>
      <c r="F11" s="1">
        <v>318340442.73610008</v>
      </c>
      <c r="G11" s="1">
        <f t="shared" si="0"/>
        <v>52468041.100000001</v>
      </c>
      <c r="H11" s="1"/>
      <c r="I11" s="1"/>
      <c r="J11" s="1"/>
      <c r="K11" s="1"/>
      <c r="L11" s="1"/>
      <c r="M11" s="1"/>
      <c r="N11" s="1">
        <v>42131822.600000001</v>
      </c>
      <c r="O11" s="1">
        <v>10336218.5</v>
      </c>
      <c r="P11" s="1">
        <f t="shared" ref="P11:P74" si="3">Q11+R11</f>
        <v>4256877.5199999996</v>
      </c>
      <c r="Q11" s="1">
        <v>4256877.5199999996</v>
      </c>
      <c r="R11" s="1"/>
      <c r="S11" s="1"/>
      <c r="T11" s="1"/>
      <c r="U11" s="1"/>
      <c r="V11" s="1"/>
      <c r="W11" s="12">
        <f t="shared" si="1"/>
        <v>1120616531.2190166</v>
      </c>
      <c r="X11" s="13"/>
    </row>
    <row r="12" spans="1:24" ht="38.1" customHeight="1" x14ac:dyDescent="0.25">
      <c r="A12" s="10">
        <f t="shared" ref="A12:A74" si="4">A11+1</f>
        <v>3</v>
      </c>
      <c r="B12" s="11" t="s">
        <v>21</v>
      </c>
      <c r="C12" s="11" t="s">
        <v>148</v>
      </c>
      <c r="D12" s="1">
        <f>E12+F12</f>
        <v>362093398.007375</v>
      </c>
      <c r="E12" s="1">
        <v>347250675.99687499</v>
      </c>
      <c r="F12" s="1">
        <v>14842722.010500001</v>
      </c>
      <c r="G12" s="1">
        <f t="shared" si="0"/>
        <v>74496136.520000011</v>
      </c>
      <c r="H12" s="1"/>
      <c r="I12" s="1"/>
      <c r="J12" s="1"/>
      <c r="K12" s="1"/>
      <c r="L12" s="1"/>
      <c r="M12" s="1"/>
      <c r="N12" s="1">
        <v>56770614.920000009</v>
      </c>
      <c r="O12" s="1">
        <v>17725521.600000001</v>
      </c>
      <c r="P12" s="1">
        <f t="shared" si="3"/>
        <v>142582868.792</v>
      </c>
      <c r="Q12" s="1">
        <v>133549393.152</v>
      </c>
      <c r="R12" s="1">
        <v>9033475.6399999987</v>
      </c>
      <c r="S12" s="1"/>
      <c r="T12" s="1"/>
      <c r="U12" s="1"/>
      <c r="V12" s="1"/>
      <c r="W12" s="12">
        <f t="shared" si="1"/>
        <v>579172403.31937504</v>
      </c>
      <c r="X12" s="13"/>
    </row>
    <row r="13" spans="1:24" ht="38.1" customHeight="1" x14ac:dyDescent="0.25">
      <c r="A13" s="10">
        <f t="shared" si="4"/>
        <v>4</v>
      </c>
      <c r="B13" s="11" t="s">
        <v>22</v>
      </c>
      <c r="C13" s="11" t="s">
        <v>149</v>
      </c>
      <c r="D13" s="1">
        <f t="shared" si="2"/>
        <v>344139465.32974166</v>
      </c>
      <c r="E13" s="1">
        <v>328501090.90114164</v>
      </c>
      <c r="F13" s="1">
        <v>15638374.4286</v>
      </c>
      <c r="G13" s="1">
        <f t="shared" si="0"/>
        <v>103109873.2</v>
      </c>
      <c r="H13" s="1"/>
      <c r="I13" s="1"/>
      <c r="J13" s="1"/>
      <c r="K13" s="1"/>
      <c r="L13" s="1"/>
      <c r="M13" s="1"/>
      <c r="N13" s="1">
        <v>70109109.700000003</v>
      </c>
      <c r="O13" s="1">
        <v>33000763.5</v>
      </c>
      <c r="P13" s="1">
        <f t="shared" si="3"/>
        <v>39532976.513333328</v>
      </c>
      <c r="Q13" s="1">
        <v>33681207.839999996</v>
      </c>
      <c r="R13" s="1">
        <v>5851768.6733333329</v>
      </c>
      <c r="S13" s="1"/>
      <c r="T13" s="1">
        <f>SUM(U13:V13)</f>
        <v>269249</v>
      </c>
      <c r="U13" s="1"/>
      <c r="V13" s="1">
        <v>269249</v>
      </c>
      <c r="W13" s="12">
        <f>T13+P13+G13+D13+S13</f>
        <v>487051564.04307497</v>
      </c>
      <c r="X13" s="13"/>
    </row>
    <row r="14" spans="1:24" ht="38.1" customHeight="1" x14ac:dyDescent="0.25">
      <c r="A14" s="10">
        <f t="shared" si="4"/>
        <v>5</v>
      </c>
      <c r="B14" s="14" t="s">
        <v>23</v>
      </c>
      <c r="C14" s="14" t="s">
        <v>150</v>
      </c>
      <c r="D14" s="1">
        <f t="shared" si="2"/>
        <v>409032355.63985747</v>
      </c>
      <c r="E14" s="1">
        <v>395789341.19985747</v>
      </c>
      <c r="F14" s="1">
        <v>13243014.440000001</v>
      </c>
      <c r="G14" s="1">
        <f t="shared" si="0"/>
        <v>209105037.96000001</v>
      </c>
      <c r="H14" s="1"/>
      <c r="I14" s="1"/>
      <c r="J14" s="1"/>
      <c r="K14" s="1"/>
      <c r="L14" s="1"/>
      <c r="M14" s="1"/>
      <c r="N14" s="1">
        <v>26533634.400000006</v>
      </c>
      <c r="O14" s="1">
        <v>182571403.56</v>
      </c>
      <c r="P14" s="1">
        <f t="shared" si="3"/>
        <v>102280139.82666665</v>
      </c>
      <c r="Q14" s="1">
        <v>3217712.3999999994</v>
      </c>
      <c r="R14" s="1">
        <v>99062427.426666647</v>
      </c>
      <c r="S14" s="1"/>
      <c r="T14" s="1"/>
      <c r="U14" s="1"/>
      <c r="V14" s="1"/>
      <c r="W14" s="12">
        <f t="shared" si="1"/>
        <v>720417533.42652416</v>
      </c>
      <c r="X14" s="13"/>
    </row>
    <row r="15" spans="1:24" ht="38.1" customHeight="1" x14ac:dyDescent="0.25">
      <c r="A15" s="10">
        <f t="shared" si="4"/>
        <v>6</v>
      </c>
      <c r="B15" s="14" t="s">
        <v>24</v>
      </c>
      <c r="C15" s="14" t="s">
        <v>151</v>
      </c>
      <c r="D15" s="1">
        <f t="shared" si="2"/>
        <v>0</v>
      </c>
      <c r="E15" s="1"/>
      <c r="F15" s="1"/>
      <c r="G15" s="1">
        <f t="shared" si="0"/>
        <v>273390433.24763155</v>
      </c>
      <c r="H15" s="1"/>
      <c r="I15" s="1"/>
      <c r="J15" s="1"/>
      <c r="K15" s="1"/>
      <c r="L15" s="1"/>
      <c r="M15" s="1"/>
      <c r="N15" s="1">
        <v>128679771.86763155</v>
      </c>
      <c r="O15" s="1">
        <f>144710810.13-148.75</f>
        <v>144710661.38</v>
      </c>
      <c r="P15" s="1">
        <f t="shared" si="3"/>
        <v>41783438.031999998</v>
      </c>
      <c r="Q15" s="1"/>
      <c r="R15" s="1">
        <v>41783438.031999998</v>
      </c>
      <c r="S15" s="1"/>
      <c r="T15" s="1"/>
      <c r="U15" s="1"/>
      <c r="V15" s="1"/>
      <c r="W15" s="12">
        <f t="shared" si="1"/>
        <v>315173871.27963156</v>
      </c>
      <c r="X15" s="13"/>
    </row>
    <row r="16" spans="1:24" ht="60.75" customHeight="1" x14ac:dyDescent="0.25">
      <c r="A16" s="10">
        <f t="shared" si="4"/>
        <v>7</v>
      </c>
      <c r="B16" s="14" t="s">
        <v>25</v>
      </c>
      <c r="C16" s="14" t="s">
        <v>152</v>
      </c>
      <c r="D16" s="1">
        <f t="shared" si="2"/>
        <v>0</v>
      </c>
      <c r="E16" s="1"/>
      <c r="F16" s="1"/>
      <c r="G16" s="1">
        <f t="shared" si="0"/>
        <v>128677375.15578949</v>
      </c>
      <c r="H16" s="1"/>
      <c r="I16" s="1"/>
      <c r="J16" s="1"/>
      <c r="K16" s="1"/>
      <c r="L16" s="1"/>
      <c r="M16" s="1"/>
      <c r="N16" s="1">
        <v>128677375.15578949</v>
      </c>
      <c r="O16" s="1"/>
      <c r="P16" s="1">
        <f t="shared" si="3"/>
        <v>0</v>
      </c>
      <c r="Q16" s="1"/>
      <c r="R16" s="1"/>
      <c r="S16" s="1"/>
      <c r="T16" s="1"/>
      <c r="U16" s="1"/>
      <c r="V16" s="1"/>
      <c r="W16" s="12">
        <f t="shared" si="1"/>
        <v>128677375.15578949</v>
      </c>
      <c r="X16" s="13"/>
    </row>
    <row r="17" spans="1:24" ht="38.1" customHeight="1" x14ac:dyDescent="0.25">
      <c r="A17" s="10">
        <f t="shared" si="4"/>
        <v>8</v>
      </c>
      <c r="B17" s="14" t="s">
        <v>26</v>
      </c>
      <c r="C17" s="14" t="s">
        <v>153</v>
      </c>
      <c r="D17" s="1">
        <f t="shared" si="2"/>
        <v>0</v>
      </c>
      <c r="E17" s="1"/>
      <c r="F17" s="1"/>
      <c r="G17" s="1">
        <f t="shared" si="0"/>
        <v>49015000</v>
      </c>
      <c r="H17" s="1"/>
      <c r="I17" s="1"/>
      <c r="J17" s="1"/>
      <c r="K17" s="1"/>
      <c r="L17" s="1"/>
      <c r="M17" s="1"/>
      <c r="N17" s="1">
        <v>49015000</v>
      </c>
      <c r="O17" s="1"/>
      <c r="P17" s="1">
        <f t="shared" si="3"/>
        <v>0</v>
      </c>
      <c r="Q17" s="1"/>
      <c r="R17" s="1"/>
      <c r="S17" s="1"/>
      <c r="T17" s="1"/>
      <c r="U17" s="1"/>
      <c r="V17" s="1"/>
      <c r="W17" s="12">
        <f t="shared" si="1"/>
        <v>49015000</v>
      </c>
      <c r="X17" s="13"/>
    </row>
    <row r="18" spans="1:24" ht="38.1" customHeight="1" x14ac:dyDescent="0.25">
      <c r="A18" s="10">
        <f t="shared" si="4"/>
        <v>9</v>
      </c>
      <c r="B18" s="14" t="s">
        <v>27</v>
      </c>
      <c r="C18" s="14" t="s">
        <v>154</v>
      </c>
      <c r="D18" s="1">
        <f t="shared" si="2"/>
        <v>0</v>
      </c>
      <c r="E18" s="1"/>
      <c r="F18" s="1"/>
      <c r="G18" s="1">
        <f t="shared" si="0"/>
        <v>54700740</v>
      </c>
      <c r="H18" s="1"/>
      <c r="I18" s="1"/>
      <c r="J18" s="1"/>
      <c r="K18" s="1"/>
      <c r="L18" s="1"/>
      <c r="M18" s="1"/>
      <c r="N18" s="1">
        <v>54700740</v>
      </c>
      <c r="O18" s="1"/>
      <c r="P18" s="1">
        <f t="shared" si="3"/>
        <v>0</v>
      </c>
      <c r="Q18" s="1"/>
      <c r="R18" s="1"/>
      <c r="S18" s="1"/>
      <c r="T18" s="1"/>
      <c r="U18" s="1"/>
      <c r="V18" s="1"/>
      <c r="W18" s="12">
        <f t="shared" si="1"/>
        <v>54700740</v>
      </c>
      <c r="X18" s="13"/>
    </row>
    <row r="19" spans="1:24" ht="51" customHeight="1" x14ac:dyDescent="0.25">
      <c r="A19" s="10">
        <f t="shared" si="4"/>
        <v>10</v>
      </c>
      <c r="B19" s="11" t="s">
        <v>28</v>
      </c>
      <c r="C19" s="11" t="s">
        <v>155</v>
      </c>
      <c r="D19" s="1">
        <f t="shared" si="2"/>
        <v>0</v>
      </c>
      <c r="E19" s="1"/>
      <c r="F19" s="1"/>
      <c r="G19" s="1">
        <f t="shared" si="0"/>
        <v>8857190</v>
      </c>
      <c r="H19" s="1"/>
      <c r="I19" s="1"/>
      <c r="J19" s="1"/>
      <c r="K19" s="1"/>
      <c r="L19" s="15"/>
      <c r="M19" s="1"/>
      <c r="N19" s="1"/>
      <c r="O19" s="1">
        <v>8857190</v>
      </c>
      <c r="P19" s="1">
        <f t="shared" si="3"/>
        <v>0</v>
      </c>
      <c r="Q19" s="1"/>
      <c r="R19" s="1"/>
      <c r="S19" s="1"/>
      <c r="T19" s="1"/>
      <c r="U19" s="1"/>
      <c r="V19" s="1"/>
      <c r="W19" s="12">
        <f t="shared" si="1"/>
        <v>8857190</v>
      </c>
      <c r="X19" s="13"/>
    </row>
    <row r="20" spans="1:24" ht="38.1" customHeight="1" x14ac:dyDescent="0.25">
      <c r="A20" s="10">
        <f t="shared" si="4"/>
        <v>11</v>
      </c>
      <c r="B20" s="11" t="s">
        <v>29</v>
      </c>
      <c r="C20" s="11" t="s">
        <v>156</v>
      </c>
      <c r="D20" s="1">
        <f t="shared" si="2"/>
        <v>57028898.056349993</v>
      </c>
      <c r="E20" s="1">
        <v>49176191.596349992</v>
      </c>
      <c r="F20" s="1">
        <v>7852706.46</v>
      </c>
      <c r="G20" s="1">
        <f t="shared" si="0"/>
        <v>42777000</v>
      </c>
      <c r="H20" s="1"/>
      <c r="I20" s="1"/>
      <c r="J20" s="1"/>
      <c r="K20" s="1"/>
      <c r="L20" s="15"/>
      <c r="M20" s="1"/>
      <c r="N20" s="1">
        <v>42777000</v>
      </c>
      <c r="O20" s="1"/>
      <c r="P20" s="1">
        <f t="shared" si="3"/>
        <v>28804806.799999997</v>
      </c>
      <c r="Q20" s="1">
        <v>13924094.799999999</v>
      </c>
      <c r="R20" s="1">
        <v>14880711.999999998</v>
      </c>
      <c r="S20" s="1"/>
      <c r="T20" s="1"/>
      <c r="U20" s="1"/>
      <c r="V20" s="1"/>
      <c r="W20" s="12">
        <f t="shared" si="1"/>
        <v>128610704.85634999</v>
      </c>
      <c r="X20" s="13"/>
    </row>
    <row r="21" spans="1:24" ht="38.1" customHeight="1" x14ac:dyDescent="0.25">
      <c r="A21" s="10">
        <f t="shared" si="4"/>
        <v>12</v>
      </c>
      <c r="B21" s="11" t="s">
        <v>30</v>
      </c>
      <c r="C21" s="11" t="s">
        <v>264</v>
      </c>
      <c r="D21" s="1">
        <f t="shared" si="2"/>
        <v>286523932.39355832</v>
      </c>
      <c r="E21" s="1">
        <v>226708392.28315833</v>
      </c>
      <c r="F21" s="1">
        <v>59815540.110399999</v>
      </c>
      <c r="G21" s="1">
        <f t="shared" si="0"/>
        <v>7035848.9799999995</v>
      </c>
      <c r="H21" s="1"/>
      <c r="I21" s="1"/>
      <c r="J21" s="1"/>
      <c r="K21" s="1"/>
      <c r="L21" s="1"/>
      <c r="M21" s="1"/>
      <c r="N21" s="1">
        <v>710564.40000000037</v>
      </c>
      <c r="O21" s="1">
        <v>6325284.5799999991</v>
      </c>
      <c r="P21" s="1">
        <f t="shared" si="3"/>
        <v>35496254.387999997</v>
      </c>
      <c r="Q21" s="1">
        <v>592191.6</v>
      </c>
      <c r="R21" s="1">
        <v>34904062.787999995</v>
      </c>
      <c r="S21" s="1"/>
      <c r="T21" s="1"/>
      <c r="U21" s="1"/>
      <c r="V21" s="1"/>
      <c r="W21" s="12">
        <f t="shared" si="1"/>
        <v>329056035.76155829</v>
      </c>
      <c r="X21" s="13"/>
    </row>
    <row r="22" spans="1:24" ht="38.1" customHeight="1" x14ac:dyDescent="0.25">
      <c r="A22" s="10">
        <f t="shared" si="4"/>
        <v>13</v>
      </c>
      <c r="B22" s="11" t="s">
        <v>31</v>
      </c>
      <c r="C22" s="11" t="s">
        <v>263</v>
      </c>
      <c r="D22" s="1">
        <f t="shared" si="2"/>
        <v>10866285.011029584</v>
      </c>
      <c r="E22" s="1">
        <v>10866285.011029584</v>
      </c>
      <c r="F22" s="1"/>
      <c r="G22" s="1">
        <f t="shared" si="0"/>
        <v>8914508.9483333342</v>
      </c>
      <c r="H22" s="1">
        <f>SUM(I22:K22)</f>
        <v>5863532.6499999994</v>
      </c>
      <c r="I22" s="1">
        <v>2140520.2209999994</v>
      </c>
      <c r="J22" s="1">
        <v>49569.929000000469</v>
      </c>
      <c r="K22" s="1">
        <v>3673442.4999999995</v>
      </c>
      <c r="L22" s="1">
        <v>3037491.4983333331</v>
      </c>
      <c r="M22" s="1"/>
      <c r="N22" s="1">
        <v>13484.8</v>
      </c>
      <c r="O22" s="1"/>
      <c r="P22" s="1">
        <f t="shared" si="3"/>
        <v>1530449.4799999997</v>
      </c>
      <c r="Q22" s="1"/>
      <c r="R22" s="1">
        <v>1530449.4799999997</v>
      </c>
      <c r="S22" s="1"/>
      <c r="T22" s="1"/>
      <c r="U22" s="1"/>
      <c r="V22" s="1"/>
      <c r="W22" s="12">
        <f t="shared" si="1"/>
        <v>21311243.439362921</v>
      </c>
      <c r="X22" s="13"/>
    </row>
    <row r="23" spans="1:24" ht="46.9" customHeight="1" x14ac:dyDescent="0.25">
      <c r="A23" s="10">
        <f t="shared" si="4"/>
        <v>14</v>
      </c>
      <c r="B23" s="11" t="s">
        <v>32</v>
      </c>
      <c r="C23" s="11" t="s">
        <v>262</v>
      </c>
      <c r="D23" s="1">
        <f t="shared" si="2"/>
        <v>141974335.63050002</v>
      </c>
      <c r="E23" s="1">
        <v>77840739.8125</v>
      </c>
      <c r="F23" s="1">
        <v>64133595.818000004</v>
      </c>
      <c r="G23" s="1">
        <f t="shared" si="0"/>
        <v>17846565.149999999</v>
      </c>
      <c r="H23" s="1"/>
      <c r="I23" s="1"/>
      <c r="J23" s="1"/>
      <c r="K23" s="1"/>
      <c r="L23" s="15"/>
      <c r="M23" s="1"/>
      <c r="N23" s="1">
        <v>6938568</v>
      </c>
      <c r="O23" s="1">
        <v>10907997.149999999</v>
      </c>
      <c r="P23" s="1">
        <f t="shared" si="3"/>
        <v>0</v>
      </c>
      <c r="Q23" s="1"/>
      <c r="R23" s="1"/>
      <c r="S23" s="1"/>
      <c r="T23" s="1"/>
      <c r="U23" s="1"/>
      <c r="V23" s="1"/>
      <c r="W23" s="12">
        <f t="shared" si="1"/>
        <v>159820900.78050002</v>
      </c>
      <c r="X23" s="13"/>
    </row>
    <row r="24" spans="1:24" ht="38.1" customHeight="1" x14ac:dyDescent="0.25">
      <c r="A24" s="10">
        <f t="shared" si="4"/>
        <v>15</v>
      </c>
      <c r="B24" s="11" t="s">
        <v>33</v>
      </c>
      <c r="C24" s="11" t="s">
        <v>261</v>
      </c>
      <c r="D24" s="1">
        <f t="shared" si="2"/>
        <v>59893057.577500001</v>
      </c>
      <c r="E24" s="1">
        <v>59893057.577500001</v>
      </c>
      <c r="F24" s="1"/>
      <c r="G24" s="1">
        <f t="shared" si="0"/>
        <v>0</v>
      </c>
      <c r="H24" s="1"/>
      <c r="I24" s="1"/>
      <c r="J24" s="1"/>
      <c r="K24" s="1"/>
      <c r="L24" s="15"/>
      <c r="M24" s="1"/>
      <c r="N24" s="1"/>
      <c r="O24" s="1"/>
      <c r="P24" s="1">
        <f t="shared" si="3"/>
        <v>0</v>
      </c>
      <c r="Q24" s="1"/>
      <c r="R24" s="1"/>
      <c r="S24" s="1"/>
      <c r="T24" s="1"/>
      <c r="U24" s="1"/>
      <c r="V24" s="1"/>
      <c r="W24" s="12">
        <f t="shared" si="1"/>
        <v>59893057.577500001</v>
      </c>
      <c r="X24" s="13"/>
    </row>
    <row r="25" spans="1:24" ht="59.25" customHeight="1" x14ac:dyDescent="0.25">
      <c r="A25" s="10">
        <f t="shared" si="4"/>
        <v>16</v>
      </c>
      <c r="B25" s="16" t="s">
        <v>34</v>
      </c>
      <c r="C25" s="16" t="s">
        <v>260</v>
      </c>
      <c r="D25" s="1">
        <f>E25+F25</f>
        <v>7567454.1797166644</v>
      </c>
      <c r="E25" s="1">
        <v>7567454.1797166644</v>
      </c>
      <c r="F25" s="1"/>
      <c r="G25" s="1">
        <f t="shared" si="0"/>
        <v>1891890</v>
      </c>
      <c r="H25" s="1"/>
      <c r="I25" s="1"/>
      <c r="J25" s="1"/>
      <c r="K25" s="1"/>
      <c r="L25" s="15"/>
      <c r="M25" s="1"/>
      <c r="N25" s="1">
        <v>1891890</v>
      </c>
      <c r="O25" s="1"/>
      <c r="P25" s="1">
        <f t="shared" si="3"/>
        <v>2871508.08</v>
      </c>
      <c r="Q25" s="1">
        <v>2871508.08</v>
      </c>
      <c r="R25" s="1"/>
      <c r="S25" s="1"/>
      <c r="T25" s="1"/>
      <c r="U25" s="1"/>
      <c r="V25" s="1"/>
      <c r="W25" s="12">
        <f t="shared" si="1"/>
        <v>12330852.259716664</v>
      </c>
      <c r="X25" s="13"/>
    </row>
    <row r="26" spans="1:24" ht="53.25" customHeight="1" x14ac:dyDescent="0.25">
      <c r="A26" s="10">
        <f t="shared" si="4"/>
        <v>17</v>
      </c>
      <c r="B26" s="11" t="s">
        <v>35</v>
      </c>
      <c r="C26" s="11" t="s">
        <v>259</v>
      </c>
      <c r="D26" s="1">
        <f t="shared" ref="D26:D88" si="5">E26+F26</f>
        <v>36365927.126504168</v>
      </c>
      <c r="E26" s="1">
        <v>22030234.588104166</v>
      </c>
      <c r="F26" s="1">
        <v>14335692.538399998</v>
      </c>
      <c r="G26" s="1">
        <f t="shared" si="0"/>
        <v>0</v>
      </c>
      <c r="H26" s="1"/>
      <c r="I26" s="1"/>
      <c r="J26" s="1"/>
      <c r="K26" s="1"/>
      <c r="L26" s="15"/>
      <c r="M26" s="1"/>
      <c r="N26" s="1"/>
      <c r="O26" s="1"/>
      <c r="P26" s="1">
        <f t="shared" si="3"/>
        <v>0</v>
      </c>
      <c r="Q26" s="1"/>
      <c r="R26" s="1"/>
      <c r="S26" s="1"/>
      <c r="T26" s="1"/>
      <c r="U26" s="1"/>
      <c r="V26" s="1"/>
      <c r="W26" s="12">
        <f t="shared" si="1"/>
        <v>36365927.126504168</v>
      </c>
      <c r="X26" s="13"/>
    </row>
    <row r="27" spans="1:24" ht="38.1" customHeight="1" x14ac:dyDescent="0.25">
      <c r="A27" s="10">
        <f t="shared" si="4"/>
        <v>18</v>
      </c>
      <c r="B27" s="11" t="s">
        <v>36</v>
      </c>
      <c r="C27" s="11" t="s">
        <v>258</v>
      </c>
      <c r="D27" s="1">
        <f t="shared" si="5"/>
        <v>0</v>
      </c>
      <c r="E27" s="1"/>
      <c r="F27" s="1"/>
      <c r="G27" s="1">
        <f t="shared" si="0"/>
        <v>0</v>
      </c>
      <c r="H27" s="1"/>
      <c r="I27" s="1"/>
      <c r="J27" s="1"/>
      <c r="K27" s="1"/>
      <c r="L27" s="15"/>
      <c r="M27" s="1"/>
      <c r="N27" s="1"/>
      <c r="O27" s="1"/>
      <c r="P27" s="1">
        <f t="shared" si="3"/>
        <v>0</v>
      </c>
      <c r="Q27" s="1"/>
      <c r="R27" s="1"/>
      <c r="S27" s="1">
        <v>118985870</v>
      </c>
      <c r="T27" s="1"/>
      <c r="U27" s="1"/>
      <c r="V27" s="1"/>
      <c r="W27" s="12">
        <f t="shared" si="1"/>
        <v>118985870</v>
      </c>
      <c r="X27" s="13"/>
    </row>
    <row r="28" spans="1:24" ht="38.1" customHeight="1" x14ac:dyDescent="0.25">
      <c r="A28" s="10">
        <f>A27+1</f>
        <v>19</v>
      </c>
      <c r="B28" s="11" t="s">
        <v>37</v>
      </c>
      <c r="C28" s="11" t="s">
        <v>257</v>
      </c>
      <c r="D28" s="1">
        <f t="shared" si="5"/>
        <v>98881638.293997511</v>
      </c>
      <c r="E28" s="1">
        <v>94691625.483997509</v>
      </c>
      <c r="F28" s="1">
        <v>4190012.81</v>
      </c>
      <c r="G28" s="1">
        <f t="shared" si="0"/>
        <v>3236352</v>
      </c>
      <c r="H28" s="1"/>
      <c r="I28" s="1"/>
      <c r="J28" s="1"/>
      <c r="K28" s="1"/>
      <c r="L28" s="15"/>
      <c r="M28" s="1"/>
      <c r="N28" s="1">
        <v>3236352</v>
      </c>
      <c r="O28" s="1"/>
      <c r="P28" s="1">
        <f t="shared" si="3"/>
        <v>15352532.719999999</v>
      </c>
      <c r="Q28" s="1">
        <v>15352532.719999999</v>
      </c>
      <c r="R28" s="1"/>
      <c r="S28" s="1"/>
      <c r="T28" s="1"/>
      <c r="U28" s="1"/>
      <c r="V28" s="1"/>
      <c r="W28" s="12">
        <f t="shared" si="1"/>
        <v>117470523.01399751</v>
      </c>
      <c r="X28" s="13"/>
    </row>
    <row r="29" spans="1:24" ht="38.1" customHeight="1" x14ac:dyDescent="0.25">
      <c r="A29" s="10">
        <f t="shared" si="4"/>
        <v>20</v>
      </c>
      <c r="B29" s="11" t="s">
        <v>38</v>
      </c>
      <c r="C29" s="11" t="s">
        <v>256</v>
      </c>
      <c r="D29" s="1">
        <f t="shared" si="5"/>
        <v>360626187.64061838</v>
      </c>
      <c r="E29" s="1">
        <v>341935437.65841836</v>
      </c>
      <c r="F29" s="1">
        <v>18690749.9822</v>
      </c>
      <c r="G29" s="1">
        <f t="shared" si="0"/>
        <v>147220614.63157409</v>
      </c>
      <c r="H29" s="1">
        <f>SUM(I29:K29)</f>
        <v>87393431.090000004</v>
      </c>
      <c r="I29" s="1">
        <v>34688437.228606552</v>
      </c>
      <c r="J29" s="1">
        <v>1204966.8213934451</v>
      </c>
      <c r="K29" s="1">
        <v>51500027.039999999</v>
      </c>
      <c r="L29" s="15">
        <v>35126116.621574074</v>
      </c>
      <c r="M29" s="1">
        <v>1174560</v>
      </c>
      <c r="N29" s="1">
        <f>17538209.92+573104</f>
        <v>18111313.920000002</v>
      </c>
      <c r="O29" s="1">
        <v>5415193</v>
      </c>
      <c r="P29" s="1">
        <f t="shared" si="3"/>
        <v>27083820.708000001</v>
      </c>
      <c r="Q29" s="1">
        <v>5076241.5480000004</v>
      </c>
      <c r="R29" s="1">
        <v>22007579.16</v>
      </c>
      <c r="S29" s="1"/>
      <c r="T29" s="1"/>
      <c r="U29" s="1"/>
      <c r="V29" s="1"/>
      <c r="W29" s="12">
        <f t="shared" si="1"/>
        <v>534930622.98019248</v>
      </c>
      <c r="X29" s="13"/>
    </row>
    <row r="30" spans="1:24" ht="38.1" customHeight="1" x14ac:dyDescent="0.25">
      <c r="A30" s="10">
        <f t="shared" si="4"/>
        <v>21</v>
      </c>
      <c r="B30" s="11" t="s">
        <v>39</v>
      </c>
      <c r="C30" s="11" t="s">
        <v>255</v>
      </c>
      <c r="D30" s="1">
        <f t="shared" si="5"/>
        <v>283129409.82371736</v>
      </c>
      <c r="E30" s="1">
        <v>283129409.82371736</v>
      </c>
      <c r="F30" s="1"/>
      <c r="G30" s="1">
        <f t="shared" si="0"/>
        <v>5817116</v>
      </c>
      <c r="H30" s="1">
        <f>SUM(I30:K30)</f>
        <v>0</v>
      </c>
      <c r="I30" s="1"/>
      <c r="J30" s="1"/>
      <c r="K30" s="1"/>
      <c r="L30" s="15"/>
      <c r="M30" s="1"/>
      <c r="N30" s="1">
        <v>2359840.0000000005</v>
      </c>
      <c r="O30" s="1">
        <v>3457275.9999999995</v>
      </c>
      <c r="P30" s="1">
        <f t="shared" si="3"/>
        <v>14992524.4</v>
      </c>
      <c r="Q30" s="1">
        <v>14992524.4</v>
      </c>
      <c r="R30" s="1"/>
      <c r="S30" s="1"/>
      <c r="T30" s="1"/>
      <c r="U30" s="1"/>
      <c r="V30" s="1"/>
      <c r="W30" s="12">
        <f t="shared" si="1"/>
        <v>303939050.22371733</v>
      </c>
      <c r="X30" s="13"/>
    </row>
    <row r="31" spans="1:24" ht="38.1" customHeight="1" x14ac:dyDescent="0.25">
      <c r="A31" s="10">
        <f t="shared" si="4"/>
        <v>22</v>
      </c>
      <c r="B31" s="11" t="s">
        <v>40</v>
      </c>
      <c r="C31" s="11" t="s">
        <v>253</v>
      </c>
      <c r="D31" s="1">
        <f t="shared" si="5"/>
        <v>46175993.110508323</v>
      </c>
      <c r="E31" s="1">
        <v>46175993.110508323</v>
      </c>
      <c r="F31" s="1"/>
      <c r="G31" s="1">
        <f t="shared" si="0"/>
        <v>88676420.709999993</v>
      </c>
      <c r="H31" s="1">
        <f>SUM(I31:K31)</f>
        <v>40955151.370000005</v>
      </c>
      <c r="I31" s="1">
        <v>17479877.998757996</v>
      </c>
      <c r="J31" s="1">
        <v>496796.52124200761</v>
      </c>
      <c r="K31" s="1">
        <v>22978476.849999998</v>
      </c>
      <c r="L31" s="15">
        <v>792938.3</v>
      </c>
      <c r="M31" s="1">
        <v>16764203</v>
      </c>
      <c r="N31" s="1">
        <v>27447208.039999995</v>
      </c>
      <c r="O31" s="1">
        <v>2716920</v>
      </c>
      <c r="P31" s="1">
        <f t="shared" si="3"/>
        <v>6618879.96</v>
      </c>
      <c r="Q31" s="1">
        <v>3230136</v>
      </c>
      <c r="R31" s="1">
        <v>3388743.96</v>
      </c>
      <c r="S31" s="1"/>
      <c r="T31" s="1"/>
      <c r="U31" s="1"/>
      <c r="V31" s="1"/>
      <c r="W31" s="12">
        <f t="shared" si="1"/>
        <v>141471293.78050831</v>
      </c>
      <c r="X31" s="13"/>
    </row>
    <row r="32" spans="1:24" ht="38.1" customHeight="1" x14ac:dyDescent="0.25">
      <c r="A32" s="10">
        <f t="shared" si="4"/>
        <v>23</v>
      </c>
      <c r="B32" s="11" t="s">
        <v>41</v>
      </c>
      <c r="C32" s="11" t="s">
        <v>254</v>
      </c>
      <c r="D32" s="1">
        <f t="shared" si="5"/>
        <v>65521841.108441666</v>
      </c>
      <c r="E32" s="1">
        <v>65521841.108441666</v>
      </c>
      <c r="F32" s="1"/>
      <c r="G32" s="1">
        <f t="shared" si="0"/>
        <v>133897779.07000001</v>
      </c>
      <c r="H32" s="1">
        <f>SUM(I32:K32)</f>
        <v>79920973.25</v>
      </c>
      <c r="I32" s="1">
        <v>32128949.127356544</v>
      </c>
      <c r="J32" s="1">
        <v>1471167.7226434574</v>
      </c>
      <c r="K32" s="1">
        <v>46320856.399999991</v>
      </c>
      <c r="L32" s="15">
        <v>1930394.62</v>
      </c>
      <c r="M32" s="1">
        <v>39522403.200000003</v>
      </c>
      <c r="N32" s="1">
        <v>12524008</v>
      </c>
      <c r="O32" s="1"/>
      <c r="P32" s="1">
        <f t="shared" si="3"/>
        <v>3635283.4</v>
      </c>
      <c r="Q32" s="1">
        <v>3635283.4</v>
      </c>
      <c r="R32" s="1"/>
      <c r="S32" s="1"/>
      <c r="T32" s="1"/>
      <c r="U32" s="1"/>
      <c r="V32" s="1"/>
      <c r="W32" s="12">
        <f t="shared" si="1"/>
        <v>203054903.57844168</v>
      </c>
      <c r="X32" s="13"/>
    </row>
    <row r="33" spans="1:24" ht="38.1" customHeight="1" x14ac:dyDescent="0.25">
      <c r="A33" s="10">
        <f t="shared" si="4"/>
        <v>24</v>
      </c>
      <c r="B33" s="14" t="s">
        <v>42</v>
      </c>
      <c r="C33" s="14" t="s">
        <v>250</v>
      </c>
      <c r="D33" s="1">
        <f t="shared" si="5"/>
        <v>91801230.061706662</v>
      </c>
      <c r="E33" s="1">
        <v>91801230.061706662</v>
      </c>
      <c r="F33" s="1"/>
      <c r="G33" s="1">
        <f t="shared" si="0"/>
        <v>66858511.025263153</v>
      </c>
      <c r="H33" s="1"/>
      <c r="I33" s="1"/>
      <c r="J33" s="1"/>
      <c r="K33" s="1"/>
      <c r="L33" s="15"/>
      <c r="M33" s="1"/>
      <c r="N33" s="1">
        <v>66858511.025263153</v>
      </c>
      <c r="O33" s="1"/>
      <c r="P33" s="1">
        <f t="shared" si="3"/>
        <v>17857958.719999999</v>
      </c>
      <c r="Q33" s="1">
        <v>13175918</v>
      </c>
      <c r="R33" s="1">
        <v>4682040.7199999988</v>
      </c>
      <c r="S33" s="1"/>
      <c r="T33" s="1"/>
      <c r="U33" s="1"/>
      <c r="V33" s="1"/>
      <c r="W33" s="12">
        <f t="shared" si="1"/>
        <v>176517699.80696982</v>
      </c>
      <c r="X33" s="13"/>
    </row>
    <row r="34" spans="1:24" ht="38.1" customHeight="1" x14ac:dyDescent="0.25">
      <c r="A34" s="10">
        <f t="shared" si="4"/>
        <v>25</v>
      </c>
      <c r="B34" s="11" t="s">
        <v>43</v>
      </c>
      <c r="C34" s="11" t="s">
        <v>251</v>
      </c>
      <c r="D34" s="1">
        <f t="shared" si="5"/>
        <v>44171271.34466666</v>
      </c>
      <c r="E34" s="1">
        <v>44171271.34466666</v>
      </c>
      <c r="F34" s="1"/>
      <c r="G34" s="1">
        <f t="shared" si="0"/>
        <v>34556386.412631579</v>
      </c>
      <c r="H34" s="1"/>
      <c r="I34" s="1"/>
      <c r="J34" s="1"/>
      <c r="K34" s="1"/>
      <c r="L34" s="15"/>
      <c r="M34" s="1"/>
      <c r="N34" s="1">
        <v>34556386.412631579</v>
      </c>
      <c r="O34" s="1"/>
      <c r="P34" s="1">
        <f t="shared" si="3"/>
        <v>5382179.5999999996</v>
      </c>
      <c r="Q34" s="1"/>
      <c r="R34" s="1">
        <v>5382179.5999999996</v>
      </c>
      <c r="S34" s="1"/>
      <c r="T34" s="1"/>
      <c r="U34" s="1"/>
      <c r="V34" s="1"/>
      <c r="W34" s="12">
        <f t="shared" si="1"/>
        <v>84109837.35729824</v>
      </c>
      <c r="X34" s="13"/>
    </row>
    <row r="35" spans="1:24" ht="38.1" customHeight="1" x14ac:dyDescent="0.25">
      <c r="A35" s="10">
        <f t="shared" si="4"/>
        <v>26</v>
      </c>
      <c r="B35" s="14" t="s">
        <v>44</v>
      </c>
      <c r="C35" s="14" t="s">
        <v>252</v>
      </c>
      <c r="D35" s="1">
        <f t="shared" si="5"/>
        <v>54691466.08371833</v>
      </c>
      <c r="E35" s="1">
        <v>54691466.08371833</v>
      </c>
      <c r="F35" s="1"/>
      <c r="G35" s="1">
        <f t="shared" si="0"/>
        <v>22258450.87157895</v>
      </c>
      <c r="H35" s="1"/>
      <c r="I35" s="1"/>
      <c r="J35" s="1"/>
      <c r="K35" s="1"/>
      <c r="L35" s="15"/>
      <c r="M35" s="1"/>
      <c r="N35" s="1">
        <v>22209333.271578949</v>
      </c>
      <c r="O35" s="1">
        <v>49117.599999999999</v>
      </c>
      <c r="P35" s="1">
        <f t="shared" si="3"/>
        <v>4859560.16</v>
      </c>
      <c r="Q35" s="1"/>
      <c r="R35" s="1">
        <v>4859560.16</v>
      </c>
      <c r="S35" s="1"/>
      <c r="T35" s="1"/>
      <c r="U35" s="1"/>
      <c r="V35" s="1"/>
      <c r="W35" s="12">
        <f t="shared" si="1"/>
        <v>81809477.115297288</v>
      </c>
      <c r="X35" s="13"/>
    </row>
    <row r="36" spans="1:24" ht="38.1" customHeight="1" x14ac:dyDescent="0.25">
      <c r="A36" s="10">
        <f t="shared" si="4"/>
        <v>27</v>
      </c>
      <c r="B36" s="14" t="s">
        <v>45</v>
      </c>
      <c r="C36" s="14" t="s">
        <v>249</v>
      </c>
      <c r="D36" s="1">
        <f t="shared" si="5"/>
        <v>0</v>
      </c>
      <c r="E36" s="1"/>
      <c r="F36" s="1"/>
      <c r="G36" s="1">
        <f t="shared" si="0"/>
        <v>138938851.22749999</v>
      </c>
      <c r="H36" s="1">
        <f t="shared" ref="H36:H43" si="6">SUM(I36:K36)</f>
        <v>87884790.50999999</v>
      </c>
      <c r="I36" s="1">
        <v>31810475.698951103</v>
      </c>
      <c r="J36" s="1">
        <v>1339388.4110488966</v>
      </c>
      <c r="K36" s="1">
        <v>54734926.399999999</v>
      </c>
      <c r="L36" s="15">
        <v>38183640.717500001</v>
      </c>
      <c r="M36" s="1">
        <v>734100</v>
      </c>
      <c r="N36" s="1">
        <v>12136320</v>
      </c>
      <c r="O36" s="1"/>
      <c r="P36" s="1">
        <f t="shared" si="3"/>
        <v>50985074</v>
      </c>
      <c r="Q36" s="1"/>
      <c r="R36" s="1">
        <v>50985074</v>
      </c>
      <c r="S36" s="1"/>
      <c r="T36" s="1"/>
      <c r="U36" s="1"/>
      <c r="V36" s="1"/>
      <c r="W36" s="12">
        <f t="shared" si="1"/>
        <v>189923925.22749999</v>
      </c>
      <c r="X36" s="13"/>
    </row>
    <row r="37" spans="1:24" ht="38.1" customHeight="1" x14ac:dyDescent="0.25">
      <c r="A37" s="10">
        <f t="shared" si="4"/>
        <v>28</v>
      </c>
      <c r="B37" s="14" t="s">
        <v>46</v>
      </c>
      <c r="C37" s="14" t="s">
        <v>248</v>
      </c>
      <c r="D37" s="1">
        <f t="shared" si="5"/>
        <v>0</v>
      </c>
      <c r="E37" s="1"/>
      <c r="F37" s="1"/>
      <c r="G37" s="1">
        <f t="shared" si="0"/>
        <v>70530131.242962971</v>
      </c>
      <c r="H37" s="1">
        <f t="shared" si="6"/>
        <v>38288644.090000004</v>
      </c>
      <c r="I37" s="1">
        <v>15225086.374114679</v>
      </c>
      <c r="J37" s="1">
        <v>657082.71588532068</v>
      </c>
      <c r="K37" s="1">
        <v>22406475</v>
      </c>
      <c r="L37" s="15">
        <v>22081728.432962961</v>
      </c>
      <c r="M37" s="1">
        <v>1409472</v>
      </c>
      <c r="N37" s="1">
        <v>8750286.7200000007</v>
      </c>
      <c r="O37" s="1"/>
      <c r="P37" s="1">
        <f t="shared" si="3"/>
        <v>24558144.240000002</v>
      </c>
      <c r="Q37" s="1"/>
      <c r="R37" s="1">
        <v>24558144.240000002</v>
      </c>
      <c r="S37" s="1"/>
      <c r="T37" s="1"/>
      <c r="U37" s="1"/>
      <c r="V37" s="1"/>
      <c r="W37" s="12">
        <f t="shared" si="1"/>
        <v>95088275.482962966</v>
      </c>
      <c r="X37" s="13"/>
    </row>
    <row r="38" spans="1:24" ht="38.1" customHeight="1" x14ac:dyDescent="0.25">
      <c r="A38" s="10">
        <f t="shared" si="4"/>
        <v>29</v>
      </c>
      <c r="B38" s="11" t="s">
        <v>47</v>
      </c>
      <c r="C38" s="14">
        <v>2101006</v>
      </c>
      <c r="D38" s="1">
        <f t="shared" si="5"/>
        <v>11735584.247893333</v>
      </c>
      <c r="E38" s="1">
        <v>11735584.247893333</v>
      </c>
      <c r="F38" s="1"/>
      <c r="G38" s="1">
        <f t="shared" si="0"/>
        <v>145884095.05592591</v>
      </c>
      <c r="H38" s="1">
        <f t="shared" si="6"/>
        <v>61238077.619999997</v>
      </c>
      <c r="I38" s="1">
        <v>23444234.160899993</v>
      </c>
      <c r="J38" s="1">
        <v>1233907.0391000099</v>
      </c>
      <c r="K38" s="1">
        <v>36559936.419999994</v>
      </c>
      <c r="L38" s="15">
        <v>30739108.155925926</v>
      </c>
      <c r="M38" s="1">
        <v>2642760</v>
      </c>
      <c r="N38" s="1">
        <v>15596480.48</v>
      </c>
      <c r="O38" s="1">
        <v>35667668.799999997</v>
      </c>
      <c r="P38" s="1">
        <f t="shared" si="3"/>
        <v>29722496.719999999</v>
      </c>
      <c r="Q38" s="1"/>
      <c r="R38" s="1">
        <v>29722496.719999999</v>
      </c>
      <c r="S38" s="1"/>
      <c r="T38" s="1"/>
      <c r="U38" s="1"/>
      <c r="V38" s="1"/>
      <c r="W38" s="12">
        <f t="shared" si="1"/>
        <v>187342176.02381924</v>
      </c>
      <c r="X38" s="13"/>
    </row>
    <row r="39" spans="1:24" ht="38.1" customHeight="1" x14ac:dyDescent="0.25">
      <c r="A39" s="10">
        <f t="shared" si="4"/>
        <v>30</v>
      </c>
      <c r="B39" s="14" t="s">
        <v>48</v>
      </c>
      <c r="C39" s="14" t="s">
        <v>243</v>
      </c>
      <c r="D39" s="1">
        <f t="shared" si="5"/>
        <v>0</v>
      </c>
      <c r="E39" s="1"/>
      <c r="F39" s="1"/>
      <c r="G39" s="1">
        <f t="shared" si="0"/>
        <v>121286306.30537039</v>
      </c>
      <c r="H39" s="1">
        <f t="shared" si="6"/>
        <v>84414751.24000001</v>
      </c>
      <c r="I39" s="1">
        <v>32469017.472359996</v>
      </c>
      <c r="J39" s="1">
        <v>1281671.7176400088</v>
      </c>
      <c r="K39" s="1">
        <v>50664062.049999997</v>
      </c>
      <c r="L39" s="15">
        <v>15246335.105370373</v>
      </c>
      <c r="M39" s="1">
        <v>9890747</v>
      </c>
      <c r="N39" s="1">
        <v>11734472.960000001</v>
      </c>
      <c r="O39" s="1"/>
      <c r="P39" s="1">
        <f t="shared" si="3"/>
        <v>20819054.760000002</v>
      </c>
      <c r="Q39" s="1"/>
      <c r="R39" s="1">
        <v>20819054.760000002</v>
      </c>
      <c r="S39" s="1"/>
      <c r="T39" s="1"/>
      <c r="U39" s="1"/>
      <c r="V39" s="1"/>
      <c r="W39" s="12">
        <f t="shared" si="1"/>
        <v>142105361.06537038</v>
      </c>
      <c r="X39" s="13"/>
    </row>
    <row r="40" spans="1:24" ht="38.1" customHeight="1" x14ac:dyDescent="0.25">
      <c r="A40" s="10">
        <f t="shared" si="4"/>
        <v>31</v>
      </c>
      <c r="B40" s="14" t="s">
        <v>49</v>
      </c>
      <c r="C40" s="14" t="s">
        <v>244</v>
      </c>
      <c r="D40" s="1">
        <f t="shared" si="5"/>
        <v>0</v>
      </c>
      <c r="E40" s="1"/>
      <c r="F40" s="1"/>
      <c r="G40" s="1">
        <f t="shared" si="0"/>
        <v>86606601.517499998</v>
      </c>
      <c r="H40" s="1">
        <f t="shared" si="6"/>
        <v>56079823.82</v>
      </c>
      <c r="I40" s="1">
        <v>22253186.898071222</v>
      </c>
      <c r="J40" s="1">
        <v>1171220.3519287743</v>
      </c>
      <c r="K40" s="1">
        <v>32655416.570000004</v>
      </c>
      <c r="L40" s="15">
        <v>11320653.8575</v>
      </c>
      <c r="M40" s="1">
        <v>11131425.600000001</v>
      </c>
      <c r="N40" s="1">
        <v>8074698.2400000002</v>
      </c>
      <c r="O40" s="1"/>
      <c r="P40" s="1">
        <f t="shared" si="3"/>
        <v>15056298.879999997</v>
      </c>
      <c r="Q40" s="1"/>
      <c r="R40" s="1">
        <v>15056298.879999997</v>
      </c>
      <c r="S40" s="1"/>
      <c r="T40" s="1"/>
      <c r="U40" s="1"/>
      <c r="V40" s="1"/>
      <c r="W40" s="12">
        <f t="shared" si="1"/>
        <v>101662900.39749999</v>
      </c>
      <c r="X40" s="13"/>
    </row>
    <row r="41" spans="1:24" ht="38.1" customHeight="1" x14ac:dyDescent="0.25">
      <c r="A41" s="10">
        <f t="shared" si="4"/>
        <v>32</v>
      </c>
      <c r="B41" s="14" t="s">
        <v>50</v>
      </c>
      <c r="C41" s="14" t="s">
        <v>245</v>
      </c>
      <c r="D41" s="1">
        <f t="shared" si="5"/>
        <v>0</v>
      </c>
      <c r="E41" s="1"/>
      <c r="F41" s="1"/>
      <c r="G41" s="1">
        <f t="shared" si="0"/>
        <v>275093682.79342592</v>
      </c>
      <c r="H41" s="1">
        <f t="shared" si="6"/>
        <v>172137852.26999998</v>
      </c>
      <c r="I41" s="1">
        <v>67192963.277291596</v>
      </c>
      <c r="J41" s="1">
        <v>2546259.6527084112</v>
      </c>
      <c r="K41" s="1">
        <v>102398629.33999997</v>
      </c>
      <c r="L41" s="15">
        <v>55359585.723425925</v>
      </c>
      <c r="M41" s="1">
        <v>8809200</v>
      </c>
      <c r="N41" s="1">
        <v>38709860</v>
      </c>
      <c r="O41" s="1">
        <v>77184.799999999988</v>
      </c>
      <c r="P41" s="1">
        <f t="shared" si="3"/>
        <v>41950217.959999993</v>
      </c>
      <c r="Q41" s="1"/>
      <c r="R41" s="1">
        <v>41950217.959999993</v>
      </c>
      <c r="S41" s="1"/>
      <c r="T41" s="1"/>
      <c r="U41" s="1"/>
      <c r="V41" s="1"/>
      <c r="W41" s="12">
        <f t="shared" si="1"/>
        <v>317043900.7534259</v>
      </c>
      <c r="X41" s="13"/>
    </row>
    <row r="42" spans="1:24" ht="38.1" customHeight="1" x14ac:dyDescent="0.25">
      <c r="A42" s="10">
        <f t="shared" si="4"/>
        <v>33</v>
      </c>
      <c r="B42" s="14" t="s">
        <v>51</v>
      </c>
      <c r="C42" s="14" t="s">
        <v>246</v>
      </c>
      <c r="D42" s="1">
        <f t="shared" si="5"/>
        <v>0</v>
      </c>
      <c r="E42" s="1"/>
      <c r="F42" s="1"/>
      <c r="G42" s="1">
        <f t="shared" ref="G42:G73" si="7">H42+L42+M42+N42+O42</f>
        <v>82565584.437962964</v>
      </c>
      <c r="H42" s="1">
        <f t="shared" si="6"/>
        <v>51139659.560000002</v>
      </c>
      <c r="I42" s="1">
        <v>20268688.083797995</v>
      </c>
      <c r="J42" s="1">
        <v>853418.45620200783</v>
      </c>
      <c r="K42" s="1">
        <v>30017553.020000003</v>
      </c>
      <c r="L42" s="15">
        <v>12713082.077962965</v>
      </c>
      <c r="M42" s="1">
        <v>10490486</v>
      </c>
      <c r="N42" s="1">
        <v>8222356.7999999998</v>
      </c>
      <c r="O42" s="1"/>
      <c r="P42" s="1">
        <f t="shared" si="3"/>
        <v>10129375.199999999</v>
      </c>
      <c r="Q42" s="1"/>
      <c r="R42" s="1">
        <v>10129375.199999999</v>
      </c>
      <c r="S42" s="1"/>
      <c r="T42" s="1"/>
      <c r="U42" s="1"/>
      <c r="V42" s="1"/>
      <c r="W42" s="12">
        <f t="shared" ref="W42:W73" si="8">T42+P42+G42+D42+S42</f>
        <v>92694959.637962967</v>
      </c>
      <c r="X42" s="13"/>
    </row>
    <row r="43" spans="1:24" ht="38.1" customHeight="1" x14ac:dyDescent="0.25">
      <c r="A43" s="10">
        <f t="shared" si="4"/>
        <v>34</v>
      </c>
      <c r="B43" s="11" t="s">
        <v>52</v>
      </c>
      <c r="C43" s="11" t="s">
        <v>247</v>
      </c>
      <c r="D43" s="1">
        <f t="shared" si="5"/>
        <v>0</v>
      </c>
      <c r="E43" s="1"/>
      <c r="F43" s="1"/>
      <c r="G43" s="1">
        <f t="shared" si="7"/>
        <v>96218227.857962966</v>
      </c>
      <c r="H43" s="1">
        <f t="shared" si="6"/>
        <v>59736053.890000001</v>
      </c>
      <c r="I43" s="1">
        <v>23248971.54262368</v>
      </c>
      <c r="J43" s="1">
        <v>709705.46737632155</v>
      </c>
      <c r="K43" s="1">
        <v>35777376.879999995</v>
      </c>
      <c r="L43" s="15">
        <v>26810045.967962958</v>
      </c>
      <c r="M43" s="1">
        <v>704736</v>
      </c>
      <c r="N43" s="1">
        <v>8967392</v>
      </c>
      <c r="O43" s="1"/>
      <c r="P43" s="1">
        <f t="shared" si="3"/>
        <v>22455104.84</v>
      </c>
      <c r="Q43" s="1"/>
      <c r="R43" s="1">
        <v>22455104.84</v>
      </c>
      <c r="S43" s="1"/>
      <c r="T43" s="1"/>
      <c r="U43" s="1"/>
      <c r="V43" s="1"/>
      <c r="W43" s="12">
        <f t="shared" si="8"/>
        <v>118673332.69796297</v>
      </c>
      <c r="X43" s="13"/>
    </row>
    <row r="44" spans="1:24" ht="38.1" customHeight="1" x14ac:dyDescent="0.25">
      <c r="A44" s="10">
        <f t="shared" si="4"/>
        <v>35</v>
      </c>
      <c r="B44" s="14" t="s">
        <v>53</v>
      </c>
      <c r="C44" s="14" t="s">
        <v>240</v>
      </c>
      <c r="D44" s="1">
        <f t="shared" si="5"/>
        <v>0</v>
      </c>
      <c r="E44" s="1"/>
      <c r="F44" s="1"/>
      <c r="G44" s="1">
        <f t="shared" si="7"/>
        <v>67875972</v>
      </c>
      <c r="H44" s="1"/>
      <c r="I44" s="1"/>
      <c r="J44" s="1"/>
      <c r="K44" s="1"/>
      <c r="L44" s="15"/>
      <c r="M44" s="1"/>
      <c r="N44" s="1">
        <v>67875972</v>
      </c>
      <c r="O44" s="1"/>
      <c r="P44" s="1">
        <f t="shared" si="3"/>
        <v>0</v>
      </c>
      <c r="Q44" s="1"/>
      <c r="R44" s="1"/>
      <c r="S44" s="1"/>
      <c r="T44" s="1"/>
      <c r="U44" s="1"/>
      <c r="V44" s="1"/>
      <c r="W44" s="12">
        <f t="shared" si="8"/>
        <v>67875972</v>
      </c>
      <c r="X44" s="13"/>
    </row>
    <row r="45" spans="1:24" ht="38.1" customHeight="1" x14ac:dyDescent="0.25">
      <c r="A45" s="10">
        <f t="shared" si="4"/>
        <v>36</v>
      </c>
      <c r="B45" s="14" t="s">
        <v>54</v>
      </c>
      <c r="C45" s="14" t="s">
        <v>241</v>
      </c>
      <c r="D45" s="1">
        <f t="shared" si="5"/>
        <v>0</v>
      </c>
      <c r="E45" s="1"/>
      <c r="F45" s="1"/>
      <c r="G45" s="1">
        <f t="shared" si="7"/>
        <v>50975600</v>
      </c>
      <c r="H45" s="1"/>
      <c r="I45" s="1"/>
      <c r="J45" s="1"/>
      <c r="K45" s="1"/>
      <c r="L45" s="15"/>
      <c r="M45" s="1"/>
      <c r="N45" s="1">
        <v>50975600</v>
      </c>
      <c r="O45" s="1"/>
      <c r="P45" s="1">
        <f t="shared" si="3"/>
        <v>0</v>
      </c>
      <c r="Q45" s="1"/>
      <c r="R45" s="1"/>
      <c r="S45" s="1"/>
      <c r="T45" s="1"/>
      <c r="U45" s="1"/>
      <c r="V45" s="1"/>
      <c r="W45" s="12">
        <f t="shared" si="8"/>
        <v>50975600</v>
      </c>
      <c r="X45" s="13"/>
    </row>
    <row r="46" spans="1:24" ht="38.1" customHeight="1" x14ac:dyDescent="0.25">
      <c r="A46" s="10">
        <f t="shared" si="4"/>
        <v>37</v>
      </c>
      <c r="B46" s="11" t="s">
        <v>55</v>
      </c>
      <c r="C46" s="11" t="s">
        <v>242</v>
      </c>
      <c r="D46" s="1">
        <f t="shared" si="5"/>
        <v>0</v>
      </c>
      <c r="E46" s="1"/>
      <c r="F46" s="1"/>
      <c r="G46" s="1">
        <f t="shared" si="7"/>
        <v>54736030.799999997</v>
      </c>
      <c r="H46" s="1"/>
      <c r="I46" s="1"/>
      <c r="J46" s="1"/>
      <c r="K46" s="1"/>
      <c r="L46" s="15"/>
      <c r="M46" s="1"/>
      <c r="N46" s="1">
        <v>54736030.799999997</v>
      </c>
      <c r="O46" s="1"/>
      <c r="P46" s="1">
        <f t="shared" si="3"/>
        <v>0</v>
      </c>
      <c r="Q46" s="1"/>
      <c r="R46" s="1"/>
      <c r="S46" s="1"/>
      <c r="T46" s="1"/>
      <c r="U46" s="1"/>
      <c r="V46" s="1"/>
      <c r="W46" s="12">
        <f t="shared" si="8"/>
        <v>54736030.799999997</v>
      </c>
      <c r="X46" s="13"/>
    </row>
    <row r="47" spans="1:24" ht="38.1" customHeight="1" x14ac:dyDescent="0.25">
      <c r="A47" s="10">
        <f t="shared" si="4"/>
        <v>38</v>
      </c>
      <c r="B47" s="11" t="s">
        <v>56</v>
      </c>
      <c r="C47" s="11" t="s">
        <v>237</v>
      </c>
      <c r="D47" s="1">
        <f t="shared" si="5"/>
        <v>0</v>
      </c>
      <c r="E47" s="1"/>
      <c r="F47" s="1"/>
      <c r="G47" s="1">
        <f t="shared" si="7"/>
        <v>110289513.52000001</v>
      </c>
      <c r="H47" s="1">
        <f t="shared" ref="H47:H55" si="9">SUM(I47:K47)</f>
        <v>72758685.74000001</v>
      </c>
      <c r="I47" s="1">
        <v>27701734.353115089</v>
      </c>
      <c r="J47" s="1">
        <v>1457986.0468849093</v>
      </c>
      <c r="K47" s="1">
        <v>43598965.340000004</v>
      </c>
      <c r="L47" s="15">
        <v>820281</v>
      </c>
      <c r="M47" s="1">
        <v>26877280.379999999</v>
      </c>
      <c r="N47" s="1">
        <v>9344966.4000000004</v>
      </c>
      <c r="O47" s="1">
        <v>488300</v>
      </c>
      <c r="P47" s="1">
        <f t="shared" si="3"/>
        <v>9804705.1199999992</v>
      </c>
      <c r="Q47" s="1"/>
      <c r="R47" s="1">
        <v>9804705.1199999992</v>
      </c>
      <c r="S47" s="1"/>
      <c r="T47" s="1"/>
      <c r="U47" s="1"/>
      <c r="V47" s="1"/>
      <c r="W47" s="12">
        <f t="shared" si="8"/>
        <v>120094218.64000002</v>
      </c>
      <c r="X47" s="13"/>
    </row>
    <row r="48" spans="1:24" ht="38.1" customHeight="1" x14ac:dyDescent="0.25">
      <c r="A48" s="10">
        <f t="shared" si="4"/>
        <v>39</v>
      </c>
      <c r="B48" s="11" t="s">
        <v>57</v>
      </c>
      <c r="C48" s="11" t="s">
        <v>238</v>
      </c>
      <c r="D48" s="1">
        <f t="shared" si="5"/>
        <v>0</v>
      </c>
      <c r="E48" s="1"/>
      <c r="F48" s="1"/>
      <c r="G48" s="1">
        <f t="shared" si="7"/>
        <v>81657222.469999999</v>
      </c>
      <c r="H48" s="1">
        <f t="shared" si="9"/>
        <v>37742655.310000002</v>
      </c>
      <c r="I48" s="1">
        <v>18252023.825584494</v>
      </c>
      <c r="J48" s="1">
        <v>787718.86441550404</v>
      </c>
      <c r="K48" s="1">
        <v>18702912.620000001</v>
      </c>
      <c r="L48" s="15">
        <f>847623.7+60153.94</f>
        <v>907777.6399999999</v>
      </c>
      <c r="M48" s="1">
        <v>27584898</v>
      </c>
      <c r="N48" s="1">
        <v>15421891.52</v>
      </c>
      <c r="O48" s="1"/>
      <c r="P48" s="1">
        <f t="shared" si="3"/>
        <v>21545421.240000002</v>
      </c>
      <c r="Q48" s="1"/>
      <c r="R48" s="1">
        <v>21545421.240000002</v>
      </c>
      <c r="S48" s="1"/>
      <c r="T48" s="1"/>
      <c r="U48" s="1"/>
      <c r="V48" s="1"/>
      <c r="W48" s="12">
        <f t="shared" si="8"/>
        <v>103202643.71000001</v>
      </c>
      <c r="X48" s="13"/>
    </row>
    <row r="49" spans="1:24" ht="38.1" customHeight="1" x14ac:dyDescent="0.25">
      <c r="A49" s="10">
        <f t="shared" si="4"/>
        <v>40</v>
      </c>
      <c r="B49" s="11" t="s">
        <v>58</v>
      </c>
      <c r="C49" s="11" t="s">
        <v>239</v>
      </c>
      <c r="D49" s="1">
        <f t="shared" si="5"/>
        <v>0</v>
      </c>
      <c r="E49" s="1"/>
      <c r="F49" s="1"/>
      <c r="G49" s="1">
        <f t="shared" si="7"/>
        <v>84558219.810000002</v>
      </c>
      <c r="H49" s="1">
        <f t="shared" si="9"/>
        <v>47923303.109999999</v>
      </c>
      <c r="I49" s="1">
        <v>19239962.085218068</v>
      </c>
      <c r="J49" s="1">
        <v>1012629.5647819303</v>
      </c>
      <c r="K49" s="1">
        <v>27670711.459999997</v>
      </c>
      <c r="L49" s="15">
        <v>475762.98</v>
      </c>
      <c r="M49" s="1">
        <v>26903187</v>
      </c>
      <c r="N49" s="1">
        <v>9255966.7200000007</v>
      </c>
      <c r="O49" s="1"/>
      <c r="P49" s="1">
        <f t="shared" si="3"/>
        <v>7432349.6799999997</v>
      </c>
      <c r="Q49" s="1"/>
      <c r="R49" s="1">
        <v>7432349.6799999997</v>
      </c>
      <c r="S49" s="1"/>
      <c r="T49" s="1"/>
      <c r="U49" s="1"/>
      <c r="V49" s="1"/>
      <c r="W49" s="12">
        <f t="shared" si="8"/>
        <v>91990569.49000001</v>
      </c>
      <c r="X49" s="13"/>
    </row>
    <row r="50" spans="1:24" ht="38.1" customHeight="1" x14ac:dyDescent="0.25">
      <c r="A50" s="10">
        <f t="shared" si="4"/>
        <v>41</v>
      </c>
      <c r="B50" s="11" t="s">
        <v>59</v>
      </c>
      <c r="C50" s="11" t="s">
        <v>236</v>
      </c>
      <c r="D50" s="1">
        <f t="shared" si="5"/>
        <v>0</v>
      </c>
      <c r="E50" s="1"/>
      <c r="F50" s="1"/>
      <c r="G50" s="1">
        <f t="shared" si="7"/>
        <v>43918224.240000002</v>
      </c>
      <c r="H50" s="1">
        <f t="shared" si="9"/>
        <v>0</v>
      </c>
      <c r="I50" s="1">
        <v>0</v>
      </c>
      <c r="J50" s="1"/>
      <c r="K50" s="1">
        <v>0</v>
      </c>
      <c r="L50" s="15"/>
      <c r="M50" s="1"/>
      <c r="N50" s="1">
        <v>43918224.240000002</v>
      </c>
      <c r="O50" s="1"/>
      <c r="P50" s="1">
        <f t="shared" si="3"/>
        <v>0</v>
      </c>
      <c r="Q50" s="1"/>
      <c r="R50" s="1"/>
      <c r="S50" s="1"/>
      <c r="T50" s="1"/>
      <c r="U50" s="1"/>
      <c r="V50" s="1"/>
      <c r="W50" s="12">
        <f t="shared" si="8"/>
        <v>43918224.240000002</v>
      </c>
      <c r="X50" s="13"/>
    </row>
    <row r="51" spans="1:24" ht="38.1" customHeight="1" x14ac:dyDescent="0.25">
      <c r="A51" s="10">
        <f t="shared" si="4"/>
        <v>42</v>
      </c>
      <c r="B51" s="11" t="s">
        <v>60</v>
      </c>
      <c r="C51" s="11" t="s">
        <v>235</v>
      </c>
      <c r="D51" s="1">
        <f t="shared" si="5"/>
        <v>0</v>
      </c>
      <c r="E51" s="1"/>
      <c r="F51" s="1"/>
      <c r="G51" s="1">
        <f t="shared" si="7"/>
        <v>82878372.049999997</v>
      </c>
      <c r="H51" s="1">
        <f t="shared" si="9"/>
        <v>46946748.549999997</v>
      </c>
      <c r="I51" s="1">
        <v>18184527.873653959</v>
      </c>
      <c r="J51" s="1">
        <v>957080.37634604052</v>
      </c>
      <c r="K51" s="1">
        <v>27805140.299999997</v>
      </c>
      <c r="L51" s="15">
        <v>1049959.68</v>
      </c>
      <c r="M51" s="1">
        <v>27957893.259999998</v>
      </c>
      <c r="N51" s="1">
        <v>6923770.5600000005</v>
      </c>
      <c r="O51" s="1"/>
      <c r="P51" s="1">
        <f t="shared" si="3"/>
        <v>9581356.3999999985</v>
      </c>
      <c r="Q51" s="1"/>
      <c r="R51" s="1">
        <v>9581356.3999999985</v>
      </c>
      <c r="S51" s="1"/>
      <c r="T51" s="1"/>
      <c r="U51" s="1"/>
      <c r="V51" s="1"/>
      <c r="W51" s="12">
        <f t="shared" si="8"/>
        <v>92459728.449999988</v>
      </c>
      <c r="X51" s="13"/>
    </row>
    <row r="52" spans="1:24" ht="51" customHeight="1" x14ac:dyDescent="0.25">
      <c r="A52" s="10">
        <f t="shared" si="4"/>
        <v>43</v>
      </c>
      <c r="B52" s="11" t="s">
        <v>61</v>
      </c>
      <c r="C52" s="11" t="s">
        <v>234</v>
      </c>
      <c r="D52" s="1">
        <f t="shared" si="5"/>
        <v>203673120.38907501</v>
      </c>
      <c r="E52" s="1">
        <v>126644677.12207501</v>
      </c>
      <c r="F52" s="1">
        <v>77028443.267000005</v>
      </c>
      <c r="G52" s="1">
        <f t="shared" si="7"/>
        <v>8441075.8696296308</v>
      </c>
      <c r="H52" s="1">
        <f t="shared" si="9"/>
        <v>1959232.83</v>
      </c>
      <c r="I52" s="1">
        <v>770415.65369999991</v>
      </c>
      <c r="J52" s="1">
        <v>8109.6763000001665</v>
      </c>
      <c r="K52" s="1">
        <v>1180707.5</v>
      </c>
      <c r="L52" s="15">
        <v>1099792.3496296299</v>
      </c>
      <c r="M52" s="1">
        <v>587280</v>
      </c>
      <c r="N52" s="1">
        <v>3071666.64</v>
      </c>
      <c r="O52" s="1">
        <v>1723104.05</v>
      </c>
      <c r="P52" s="1">
        <f t="shared" si="3"/>
        <v>6577578.392</v>
      </c>
      <c r="Q52" s="1">
        <v>4607885.6320000002</v>
      </c>
      <c r="R52" s="1">
        <v>1969692.76</v>
      </c>
      <c r="S52" s="1">
        <v>19043700</v>
      </c>
      <c r="T52" s="1"/>
      <c r="U52" s="1"/>
      <c r="V52" s="1"/>
      <c r="W52" s="12">
        <f t="shared" si="8"/>
        <v>237735474.65070465</v>
      </c>
      <c r="X52" s="13"/>
    </row>
    <row r="53" spans="1:24" ht="46.5" customHeight="1" x14ac:dyDescent="0.25">
      <c r="A53" s="10">
        <f t="shared" si="4"/>
        <v>44</v>
      </c>
      <c r="B53" s="11" t="s">
        <v>267</v>
      </c>
      <c r="C53" s="11" t="s">
        <v>233</v>
      </c>
      <c r="D53" s="1">
        <f t="shared" si="5"/>
        <v>0</v>
      </c>
      <c r="E53" s="1"/>
      <c r="F53" s="1"/>
      <c r="G53" s="1">
        <f t="shared" si="7"/>
        <v>4780989.8196296291</v>
      </c>
      <c r="H53" s="1">
        <f t="shared" si="9"/>
        <v>2390678.83</v>
      </c>
      <c r="I53" s="1">
        <v>960229.10529699991</v>
      </c>
      <c r="J53" s="1">
        <v>29312.22470300016</v>
      </c>
      <c r="K53" s="1">
        <v>1401137.5</v>
      </c>
      <c r="L53" s="15">
        <v>1377421.2296296295</v>
      </c>
      <c r="M53" s="1">
        <v>440460</v>
      </c>
      <c r="N53" s="1">
        <v>572429.76</v>
      </c>
      <c r="O53" s="1"/>
      <c r="P53" s="1">
        <f t="shared" si="3"/>
        <v>3523747.0799999996</v>
      </c>
      <c r="Q53" s="1"/>
      <c r="R53" s="1">
        <v>3523747.0799999996</v>
      </c>
      <c r="S53" s="1"/>
      <c r="T53" s="1"/>
      <c r="U53" s="1"/>
      <c r="V53" s="1"/>
      <c r="W53" s="12">
        <f t="shared" si="8"/>
        <v>8304736.8996296283</v>
      </c>
      <c r="X53" s="13"/>
    </row>
    <row r="54" spans="1:24" ht="38.1" customHeight="1" x14ac:dyDescent="0.25">
      <c r="A54" s="10">
        <f t="shared" si="4"/>
        <v>45</v>
      </c>
      <c r="B54" s="14" t="s">
        <v>62</v>
      </c>
      <c r="C54" s="14" t="s">
        <v>187</v>
      </c>
      <c r="D54" s="1">
        <f t="shared" si="5"/>
        <v>0</v>
      </c>
      <c r="E54" s="1"/>
      <c r="F54" s="1"/>
      <c r="G54" s="1">
        <f t="shared" si="7"/>
        <v>78405449.791851848</v>
      </c>
      <c r="H54" s="1">
        <f t="shared" si="9"/>
        <v>30083010.449999999</v>
      </c>
      <c r="I54" s="1">
        <v>12119368.1238</v>
      </c>
      <c r="J54" s="1">
        <v>127572.32619999908</v>
      </c>
      <c r="K54" s="1">
        <v>17836070</v>
      </c>
      <c r="L54" s="15">
        <v>14884346.261851851</v>
      </c>
      <c r="M54" s="1">
        <v>14696029</v>
      </c>
      <c r="N54" s="1">
        <v>16375682.08</v>
      </c>
      <c r="O54" s="1">
        <v>2366382</v>
      </c>
      <c r="P54" s="1">
        <f t="shared" si="3"/>
        <v>15142021.719999999</v>
      </c>
      <c r="Q54" s="1"/>
      <c r="R54" s="1">
        <v>15142021.719999999</v>
      </c>
      <c r="S54" s="1"/>
      <c r="T54" s="1"/>
      <c r="U54" s="1"/>
      <c r="V54" s="1"/>
      <c r="W54" s="12">
        <f t="shared" si="8"/>
        <v>93547471.511851847</v>
      </c>
      <c r="X54" s="13"/>
    </row>
    <row r="55" spans="1:24" ht="38.1" customHeight="1" x14ac:dyDescent="0.25">
      <c r="A55" s="10">
        <f t="shared" si="4"/>
        <v>46</v>
      </c>
      <c r="B55" s="11" t="s">
        <v>63</v>
      </c>
      <c r="C55" s="11" t="s">
        <v>232</v>
      </c>
      <c r="D55" s="1">
        <f t="shared" si="5"/>
        <v>10148246.201969165</v>
      </c>
      <c r="E55" s="1">
        <v>10148246.201969165</v>
      </c>
      <c r="F55" s="1"/>
      <c r="G55" s="1">
        <f t="shared" si="7"/>
        <v>11104232.693148149</v>
      </c>
      <c r="H55" s="1">
        <f t="shared" si="9"/>
        <v>6077311.6699999999</v>
      </c>
      <c r="I55" s="1">
        <v>2377793.4180000001</v>
      </c>
      <c r="J55" s="1">
        <v>55064.711999999825</v>
      </c>
      <c r="K55" s="1">
        <v>3644453.54</v>
      </c>
      <c r="L55" s="15">
        <v>3830312.9431481482</v>
      </c>
      <c r="M55" s="1">
        <v>88092</v>
      </c>
      <c r="N55" s="1">
        <v>1108516.08</v>
      </c>
      <c r="O55" s="1"/>
      <c r="P55" s="1">
        <f t="shared" si="3"/>
        <v>577007.19999999995</v>
      </c>
      <c r="Q55" s="1">
        <v>577007.19999999995</v>
      </c>
      <c r="R55" s="1"/>
      <c r="S55" s="1"/>
      <c r="T55" s="1"/>
      <c r="U55" s="1"/>
      <c r="V55" s="1"/>
      <c r="W55" s="12">
        <f t="shared" si="8"/>
        <v>21829486.095117316</v>
      </c>
      <c r="X55" s="13"/>
    </row>
    <row r="56" spans="1:24" ht="38.1" customHeight="1" x14ac:dyDescent="0.25">
      <c r="A56" s="10">
        <f t="shared" si="4"/>
        <v>47</v>
      </c>
      <c r="B56" s="11" t="s">
        <v>64</v>
      </c>
      <c r="C56" s="11" t="s">
        <v>231</v>
      </c>
      <c r="D56" s="1">
        <f t="shared" si="5"/>
        <v>0</v>
      </c>
      <c r="E56" s="1"/>
      <c r="F56" s="1"/>
      <c r="G56" s="1">
        <f t="shared" si="7"/>
        <v>0</v>
      </c>
      <c r="H56" s="1"/>
      <c r="I56" s="1"/>
      <c r="J56" s="1"/>
      <c r="K56" s="1"/>
      <c r="L56" s="15"/>
      <c r="M56" s="1"/>
      <c r="N56" s="1"/>
      <c r="O56" s="1"/>
      <c r="P56" s="1">
        <f t="shared" si="3"/>
        <v>0</v>
      </c>
      <c r="Q56" s="1"/>
      <c r="R56" s="1"/>
      <c r="S56" s="1"/>
      <c r="T56" s="1">
        <f>U56+V56</f>
        <v>633689363.5</v>
      </c>
      <c r="U56" s="1">
        <v>631672944.5</v>
      </c>
      <c r="V56" s="1">
        <v>2016419</v>
      </c>
      <c r="W56" s="12">
        <f t="shared" si="8"/>
        <v>633689363.5</v>
      </c>
      <c r="X56" s="13"/>
    </row>
    <row r="57" spans="1:24" ht="38.1" customHeight="1" x14ac:dyDescent="0.25">
      <c r="A57" s="10">
        <f t="shared" si="4"/>
        <v>48</v>
      </c>
      <c r="B57" s="11" t="s">
        <v>65</v>
      </c>
      <c r="C57" s="11" t="s">
        <v>230</v>
      </c>
      <c r="D57" s="1">
        <f t="shared" si="5"/>
        <v>0</v>
      </c>
      <c r="E57" s="1"/>
      <c r="F57" s="1"/>
      <c r="G57" s="1">
        <f t="shared" si="7"/>
        <v>665916</v>
      </c>
      <c r="H57" s="1"/>
      <c r="I57" s="1"/>
      <c r="J57" s="1"/>
      <c r="K57" s="1"/>
      <c r="L57" s="15"/>
      <c r="M57" s="1"/>
      <c r="N57" s="1">
        <v>4914</v>
      </c>
      <c r="O57" s="1">
        <v>661002</v>
      </c>
      <c r="P57" s="1">
        <f t="shared" si="3"/>
        <v>0</v>
      </c>
      <c r="Q57" s="1"/>
      <c r="R57" s="1"/>
      <c r="S57" s="1"/>
      <c r="T57" s="1"/>
      <c r="U57" s="1"/>
      <c r="V57" s="1"/>
      <c r="W57" s="12">
        <f t="shared" si="8"/>
        <v>665916</v>
      </c>
      <c r="X57" s="13"/>
    </row>
    <row r="58" spans="1:24" ht="38.1" customHeight="1" x14ac:dyDescent="0.25">
      <c r="A58" s="10">
        <f t="shared" si="4"/>
        <v>49</v>
      </c>
      <c r="B58" s="11" t="s">
        <v>66</v>
      </c>
      <c r="C58" s="11" t="s">
        <v>229</v>
      </c>
      <c r="D58" s="1">
        <f t="shared" si="5"/>
        <v>0</v>
      </c>
      <c r="E58" s="1"/>
      <c r="F58" s="1"/>
      <c r="G58" s="1">
        <f t="shared" si="7"/>
        <v>1816103.78</v>
      </c>
      <c r="H58" s="1"/>
      <c r="I58" s="1"/>
      <c r="J58" s="1"/>
      <c r="K58" s="1"/>
      <c r="L58" s="15"/>
      <c r="M58" s="1"/>
      <c r="N58" s="1">
        <v>1816103.78</v>
      </c>
      <c r="O58" s="1"/>
      <c r="P58" s="1">
        <f t="shared" si="3"/>
        <v>0</v>
      </c>
      <c r="Q58" s="1"/>
      <c r="R58" s="1"/>
      <c r="S58" s="1"/>
      <c r="T58" s="1"/>
      <c r="U58" s="1"/>
      <c r="V58" s="1"/>
      <c r="W58" s="12">
        <f t="shared" si="8"/>
        <v>1816103.78</v>
      </c>
      <c r="X58" s="13"/>
    </row>
    <row r="59" spans="1:24" ht="38.1" customHeight="1" x14ac:dyDescent="0.25">
      <c r="A59" s="10">
        <f t="shared" si="4"/>
        <v>50</v>
      </c>
      <c r="B59" s="11" t="s">
        <v>67</v>
      </c>
      <c r="C59" s="11" t="s">
        <v>228</v>
      </c>
      <c r="D59" s="1">
        <f t="shared" si="5"/>
        <v>0</v>
      </c>
      <c r="E59" s="1"/>
      <c r="F59" s="1"/>
      <c r="G59" s="1">
        <f t="shared" si="7"/>
        <v>9962200.7200000007</v>
      </c>
      <c r="H59" s="1"/>
      <c r="I59" s="1"/>
      <c r="J59" s="1"/>
      <c r="K59" s="1"/>
      <c r="L59" s="15"/>
      <c r="M59" s="1"/>
      <c r="N59" s="1">
        <v>9962200.7200000007</v>
      </c>
      <c r="O59" s="1"/>
      <c r="P59" s="1">
        <f t="shared" si="3"/>
        <v>0</v>
      </c>
      <c r="Q59" s="1"/>
      <c r="R59" s="1"/>
      <c r="S59" s="1"/>
      <c r="T59" s="1"/>
      <c r="U59" s="1"/>
      <c r="V59" s="1"/>
      <c r="W59" s="12">
        <f t="shared" si="8"/>
        <v>9962200.7200000007</v>
      </c>
      <c r="X59" s="13"/>
    </row>
    <row r="60" spans="1:24" ht="38.1" customHeight="1" x14ac:dyDescent="0.25">
      <c r="A60" s="10">
        <f t="shared" si="4"/>
        <v>51</v>
      </c>
      <c r="B60" s="17" t="s">
        <v>124</v>
      </c>
      <c r="C60" s="17" t="s">
        <v>227</v>
      </c>
      <c r="D60" s="1">
        <f t="shared" si="5"/>
        <v>0</v>
      </c>
      <c r="E60" s="1"/>
      <c r="F60" s="1"/>
      <c r="G60" s="1">
        <f t="shared" si="7"/>
        <v>26120366.014722224</v>
      </c>
      <c r="H60" s="1">
        <f>SUM(I60:K60)</f>
        <v>4001820.1400000006</v>
      </c>
      <c r="I60" s="1">
        <v>1624698.075</v>
      </c>
      <c r="J60" s="1">
        <v>37624.625</v>
      </c>
      <c r="K60" s="1">
        <v>2339497.4400000004</v>
      </c>
      <c r="L60" s="15">
        <v>2651097.0747222221</v>
      </c>
      <c r="M60" s="1">
        <v>587280</v>
      </c>
      <c r="N60" s="1">
        <v>18880168.800000001</v>
      </c>
      <c r="O60" s="1"/>
      <c r="P60" s="1">
        <f t="shared" si="3"/>
        <v>2582038.1999999997</v>
      </c>
      <c r="Q60" s="1"/>
      <c r="R60" s="1">
        <v>2582038.1999999997</v>
      </c>
      <c r="S60" s="1"/>
      <c r="T60" s="1"/>
      <c r="U60" s="1"/>
      <c r="V60" s="1"/>
      <c r="W60" s="12">
        <f t="shared" si="8"/>
        <v>28702404.214722224</v>
      </c>
      <c r="X60" s="13"/>
    </row>
    <row r="61" spans="1:24" ht="38.1" customHeight="1" x14ac:dyDescent="0.25">
      <c r="A61" s="10">
        <f t="shared" si="4"/>
        <v>52</v>
      </c>
      <c r="B61" s="11" t="s">
        <v>68</v>
      </c>
      <c r="C61" s="11" t="s">
        <v>226</v>
      </c>
      <c r="D61" s="1">
        <f t="shared" si="5"/>
        <v>0</v>
      </c>
      <c r="E61" s="1"/>
      <c r="F61" s="1"/>
      <c r="G61" s="1">
        <f t="shared" si="7"/>
        <v>0</v>
      </c>
      <c r="H61" s="1"/>
      <c r="I61" s="1"/>
      <c r="J61" s="1"/>
      <c r="K61" s="1"/>
      <c r="L61" s="15"/>
      <c r="M61" s="1"/>
      <c r="N61" s="1"/>
      <c r="O61" s="1"/>
      <c r="P61" s="1">
        <f t="shared" si="3"/>
        <v>2620551.36</v>
      </c>
      <c r="Q61" s="1"/>
      <c r="R61" s="1">
        <v>2620551.36</v>
      </c>
      <c r="S61" s="1"/>
      <c r="T61" s="1"/>
      <c r="U61" s="1"/>
      <c r="V61" s="1"/>
      <c r="W61" s="12">
        <f t="shared" si="8"/>
        <v>2620551.36</v>
      </c>
      <c r="X61" s="13"/>
    </row>
    <row r="62" spans="1:24" ht="51" customHeight="1" x14ac:dyDescent="0.25">
      <c r="A62" s="10">
        <f t="shared" si="4"/>
        <v>53</v>
      </c>
      <c r="B62" s="11" t="s">
        <v>121</v>
      </c>
      <c r="C62" s="11" t="s">
        <v>225</v>
      </c>
      <c r="D62" s="1">
        <f t="shared" si="5"/>
        <v>69255650.486166656</v>
      </c>
      <c r="E62" s="1">
        <v>69255650.486166656</v>
      </c>
      <c r="F62" s="1"/>
      <c r="G62" s="1">
        <f t="shared" si="7"/>
        <v>0</v>
      </c>
      <c r="H62" s="1"/>
      <c r="I62" s="1"/>
      <c r="J62" s="1"/>
      <c r="K62" s="1"/>
      <c r="L62" s="15"/>
      <c r="M62" s="1"/>
      <c r="N62" s="1"/>
      <c r="O62" s="1"/>
      <c r="P62" s="1">
        <f t="shared" si="3"/>
        <v>6069848.8666666672</v>
      </c>
      <c r="Q62" s="1">
        <v>6069848.8666666672</v>
      </c>
      <c r="R62" s="1"/>
      <c r="S62" s="1"/>
      <c r="T62" s="1"/>
      <c r="U62" s="1"/>
      <c r="V62" s="1"/>
      <c r="W62" s="12">
        <f t="shared" si="8"/>
        <v>75325499.352833331</v>
      </c>
      <c r="X62" s="13"/>
    </row>
    <row r="63" spans="1:24" ht="38.1" customHeight="1" x14ac:dyDescent="0.25">
      <c r="A63" s="10">
        <f t="shared" si="4"/>
        <v>54</v>
      </c>
      <c r="B63" s="11" t="s">
        <v>69</v>
      </c>
      <c r="C63" s="11" t="s">
        <v>224</v>
      </c>
      <c r="D63" s="1">
        <f t="shared" si="5"/>
        <v>0</v>
      </c>
      <c r="E63" s="1"/>
      <c r="F63" s="1"/>
      <c r="G63" s="1">
        <f t="shared" si="7"/>
        <v>22106612.5</v>
      </c>
      <c r="H63" s="1"/>
      <c r="I63" s="1"/>
      <c r="J63" s="1"/>
      <c r="K63" s="1"/>
      <c r="L63" s="15"/>
      <c r="M63" s="1"/>
      <c r="N63" s="1"/>
      <c r="O63" s="1">
        <v>22106612.5</v>
      </c>
      <c r="P63" s="1">
        <f t="shared" si="3"/>
        <v>0</v>
      </c>
      <c r="Q63" s="1"/>
      <c r="R63" s="1"/>
      <c r="S63" s="1"/>
      <c r="T63" s="1"/>
      <c r="U63" s="1"/>
      <c r="V63" s="1"/>
      <c r="W63" s="12">
        <f t="shared" si="8"/>
        <v>22106612.5</v>
      </c>
      <c r="X63" s="13"/>
    </row>
    <row r="64" spans="1:24" ht="38.1" customHeight="1" x14ac:dyDescent="0.25">
      <c r="A64" s="10">
        <f t="shared" si="4"/>
        <v>55</v>
      </c>
      <c r="B64" s="11" t="s">
        <v>70</v>
      </c>
      <c r="C64" s="11" t="s">
        <v>223</v>
      </c>
      <c r="D64" s="1">
        <f t="shared" si="5"/>
        <v>0</v>
      </c>
      <c r="E64" s="1"/>
      <c r="F64" s="1"/>
      <c r="G64" s="1">
        <f t="shared" si="7"/>
        <v>904428.6</v>
      </c>
      <c r="H64" s="1"/>
      <c r="I64" s="1"/>
      <c r="J64" s="1"/>
      <c r="K64" s="1"/>
      <c r="L64" s="15"/>
      <c r="M64" s="1"/>
      <c r="N64" s="1"/>
      <c r="O64" s="1">
        <v>904428.6</v>
      </c>
      <c r="P64" s="1">
        <f t="shared" si="3"/>
        <v>0</v>
      </c>
      <c r="Q64" s="1"/>
      <c r="R64" s="1"/>
      <c r="S64" s="1"/>
      <c r="T64" s="1"/>
      <c r="U64" s="1"/>
      <c r="V64" s="1"/>
      <c r="W64" s="12">
        <f t="shared" si="8"/>
        <v>904428.6</v>
      </c>
      <c r="X64" s="13"/>
    </row>
    <row r="65" spans="1:24" ht="38.1" customHeight="1" x14ac:dyDescent="0.25">
      <c r="A65" s="10">
        <f t="shared" si="4"/>
        <v>56</v>
      </c>
      <c r="B65" s="11" t="s">
        <v>71</v>
      </c>
      <c r="C65" s="11" t="s">
        <v>222</v>
      </c>
      <c r="D65" s="1">
        <f t="shared" si="5"/>
        <v>0</v>
      </c>
      <c r="E65" s="1"/>
      <c r="F65" s="1"/>
      <c r="G65" s="1">
        <f t="shared" si="7"/>
        <v>2919448</v>
      </c>
      <c r="H65" s="1"/>
      <c r="I65" s="1"/>
      <c r="J65" s="1"/>
      <c r="K65" s="1"/>
      <c r="L65" s="15"/>
      <c r="M65" s="1"/>
      <c r="N65" s="1"/>
      <c r="O65" s="1">
        <v>2919448</v>
      </c>
      <c r="P65" s="1">
        <f t="shared" si="3"/>
        <v>0</v>
      </c>
      <c r="Q65" s="1"/>
      <c r="R65" s="1"/>
      <c r="S65" s="1"/>
      <c r="T65" s="1"/>
      <c r="U65" s="1"/>
      <c r="V65" s="1"/>
      <c r="W65" s="12">
        <f t="shared" si="8"/>
        <v>2919448</v>
      </c>
      <c r="X65" s="13"/>
    </row>
    <row r="66" spans="1:24" ht="38.1" customHeight="1" x14ac:dyDescent="0.25">
      <c r="A66" s="10">
        <f t="shared" si="4"/>
        <v>57</v>
      </c>
      <c r="B66" s="11" t="s">
        <v>72</v>
      </c>
      <c r="C66" s="11" t="s">
        <v>221</v>
      </c>
      <c r="D66" s="1">
        <f t="shared" si="5"/>
        <v>0</v>
      </c>
      <c r="E66" s="1"/>
      <c r="F66" s="1"/>
      <c r="G66" s="1">
        <f t="shared" si="7"/>
        <v>1171299.8999999999</v>
      </c>
      <c r="H66" s="1"/>
      <c r="I66" s="1"/>
      <c r="J66" s="1"/>
      <c r="K66" s="1"/>
      <c r="L66" s="15"/>
      <c r="M66" s="1"/>
      <c r="N66" s="1"/>
      <c r="O66" s="1">
        <v>1171299.8999999999</v>
      </c>
      <c r="P66" s="1">
        <f t="shared" si="3"/>
        <v>0</v>
      </c>
      <c r="Q66" s="1"/>
      <c r="R66" s="1"/>
      <c r="S66" s="1"/>
      <c r="T66" s="1"/>
      <c r="U66" s="1"/>
      <c r="V66" s="1"/>
      <c r="W66" s="12">
        <f t="shared" si="8"/>
        <v>1171299.8999999999</v>
      </c>
      <c r="X66" s="13"/>
    </row>
    <row r="67" spans="1:24" ht="38.1" customHeight="1" x14ac:dyDescent="0.25">
      <c r="A67" s="10">
        <f t="shared" si="4"/>
        <v>58</v>
      </c>
      <c r="B67" s="11" t="s">
        <v>73</v>
      </c>
      <c r="C67" s="11" t="s">
        <v>220</v>
      </c>
      <c r="D67" s="1">
        <f t="shared" si="5"/>
        <v>0</v>
      </c>
      <c r="E67" s="1"/>
      <c r="F67" s="1"/>
      <c r="G67" s="1">
        <f t="shared" si="7"/>
        <v>1009709</v>
      </c>
      <c r="H67" s="1"/>
      <c r="I67" s="1"/>
      <c r="J67" s="1"/>
      <c r="K67" s="1"/>
      <c r="L67" s="15"/>
      <c r="M67" s="1"/>
      <c r="N67" s="1">
        <v>1009709</v>
      </c>
      <c r="O67" s="1"/>
      <c r="P67" s="1">
        <f t="shared" si="3"/>
        <v>289884</v>
      </c>
      <c r="Q67" s="1"/>
      <c r="R67" s="1">
        <v>289884</v>
      </c>
      <c r="S67" s="1"/>
      <c r="T67" s="1"/>
      <c r="U67" s="1"/>
      <c r="V67" s="1"/>
      <c r="W67" s="12">
        <f t="shared" si="8"/>
        <v>1299593</v>
      </c>
      <c r="X67" s="13"/>
    </row>
    <row r="68" spans="1:24" ht="38.1" customHeight="1" x14ac:dyDescent="0.25">
      <c r="A68" s="10">
        <f t="shared" si="4"/>
        <v>59</v>
      </c>
      <c r="B68" s="11" t="s">
        <v>74</v>
      </c>
      <c r="C68" s="11" t="s">
        <v>219</v>
      </c>
      <c r="D68" s="1">
        <f t="shared" si="5"/>
        <v>0</v>
      </c>
      <c r="E68" s="1"/>
      <c r="F68" s="1"/>
      <c r="G68" s="1">
        <f t="shared" si="7"/>
        <v>1283494</v>
      </c>
      <c r="H68" s="1"/>
      <c r="I68" s="1"/>
      <c r="J68" s="1"/>
      <c r="K68" s="1"/>
      <c r="L68" s="15"/>
      <c r="M68" s="1"/>
      <c r="N68" s="1"/>
      <c r="O68" s="1">
        <v>1283494</v>
      </c>
      <c r="P68" s="1">
        <f t="shared" si="3"/>
        <v>0</v>
      </c>
      <c r="Q68" s="1"/>
      <c r="R68" s="1"/>
      <c r="S68" s="1"/>
      <c r="T68" s="1"/>
      <c r="U68" s="1"/>
      <c r="V68" s="1"/>
      <c r="W68" s="12">
        <f t="shared" si="8"/>
        <v>1283494</v>
      </c>
      <c r="X68" s="13"/>
    </row>
    <row r="69" spans="1:24" ht="38.1" customHeight="1" x14ac:dyDescent="0.25">
      <c r="A69" s="10">
        <f t="shared" si="4"/>
        <v>60</v>
      </c>
      <c r="B69" s="11" t="s">
        <v>75</v>
      </c>
      <c r="C69" s="11" t="s">
        <v>218</v>
      </c>
      <c r="D69" s="1">
        <f t="shared" si="5"/>
        <v>0</v>
      </c>
      <c r="E69" s="1"/>
      <c r="F69" s="1"/>
      <c r="G69" s="1">
        <f t="shared" si="7"/>
        <v>980300</v>
      </c>
      <c r="H69" s="1"/>
      <c r="I69" s="1"/>
      <c r="J69" s="1"/>
      <c r="K69" s="1"/>
      <c r="L69" s="15"/>
      <c r="M69" s="1"/>
      <c r="N69" s="1">
        <v>980300</v>
      </c>
      <c r="O69" s="1"/>
      <c r="P69" s="1">
        <f t="shared" si="3"/>
        <v>0</v>
      </c>
      <c r="Q69" s="1"/>
      <c r="R69" s="1"/>
      <c r="S69" s="1"/>
      <c r="T69" s="1"/>
      <c r="U69" s="1"/>
      <c r="V69" s="1"/>
      <c r="W69" s="12">
        <f t="shared" si="8"/>
        <v>980300</v>
      </c>
      <c r="X69" s="13"/>
    </row>
    <row r="70" spans="1:24" ht="38.1" customHeight="1" x14ac:dyDescent="0.25">
      <c r="A70" s="10">
        <f t="shared" si="4"/>
        <v>61</v>
      </c>
      <c r="B70" s="11" t="s">
        <v>76</v>
      </c>
      <c r="C70" s="11" t="s">
        <v>217</v>
      </c>
      <c r="D70" s="1">
        <f t="shared" si="5"/>
        <v>0</v>
      </c>
      <c r="E70" s="1"/>
      <c r="F70" s="1"/>
      <c r="G70" s="1">
        <f t="shared" si="7"/>
        <v>989688.6</v>
      </c>
      <c r="H70" s="1"/>
      <c r="I70" s="1"/>
      <c r="J70" s="1"/>
      <c r="K70" s="1"/>
      <c r="L70" s="15"/>
      <c r="M70" s="1"/>
      <c r="N70" s="1"/>
      <c r="O70" s="1">
        <v>989688.6</v>
      </c>
      <c r="P70" s="1">
        <f t="shared" si="3"/>
        <v>0</v>
      </c>
      <c r="Q70" s="1"/>
      <c r="R70" s="1"/>
      <c r="S70" s="1"/>
      <c r="T70" s="1"/>
      <c r="U70" s="1"/>
      <c r="V70" s="1"/>
      <c r="W70" s="12">
        <f t="shared" si="8"/>
        <v>989688.6</v>
      </c>
      <c r="X70" s="13"/>
    </row>
    <row r="71" spans="1:24" ht="38.1" customHeight="1" x14ac:dyDescent="0.25">
      <c r="A71" s="10">
        <f t="shared" si="4"/>
        <v>62</v>
      </c>
      <c r="B71" s="11" t="s">
        <v>77</v>
      </c>
      <c r="C71" s="11" t="s">
        <v>216</v>
      </c>
      <c r="D71" s="1">
        <f t="shared" si="5"/>
        <v>0</v>
      </c>
      <c r="E71" s="1"/>
      <c r="F71" s="1"/>
      <c r="G71" s="1">
        <f t="shared" si="7"/>
        <v>670747.19999999995</v>
      </c>
      <c r="H71" s="1"/>
      <c r="I71" s="1"/>
      <c r="J71" s="1"/>
      <c r="K71" s="1"/>
      <c r="L71" s="15"/>
      <c r="M71" s="1"/>
      <c r="N71" s="1"/>
      <c r="O71" s="1">
        <v>670747.19999999995</v>
      </c>
      <c r="P71" s="1">
        <f t="shared" si="3"/>
        <v>0</v>
      </c>
      <c r="Q71" s="1"/>
      <c r="R71" s="1"/>
      <c r="S71" s="1"/>
      <c r="T71" s="1"/>
      <c r="U71" s="1"/>
      <c r="V71" s="1"/>
      <c r="W71" s="12">
        <f t="shared" si="8"/>
        <v>670747.19999999995</v>
      </c>
      <c r="X71" s="13"/>
    </row>
    <row r="72" spans="1:24" ht="38.1" customHeight="1" x14ac:dyDescent="0.25">
      <c r="A72" s="10">
        <f t="shared" si="4"/>
        <v>63</v>
      </c>
      <c r="B72" s="11" t="s">
        <v>78</v>
      </c>
      <c r="C72" s="11" t="s">
        <v>215</v>
      </c>
      <c r="D72" s="1">
        <f t="shared" si="5"/>
        <v>0</v>
      </c>
      <c r="E72" s="1"/>
      <c r="F72" s="1"/>
      <c r="G72" s="1">
        <f t="shared" si="7"/>
        <v>815295.37</v>
      </c>
      <c r="H72" s="1"/>
      <c r="I72" s="1"/>
      <c r="J72" s="1"/>
      <c r="K72" s="1"/>
      <c r="L72" s="15"/>
      <c r="M72" s="1"/>
      <c r="N72" s="1"/>
      <c r="O72" s="1">
        <v>815295.37</v>
      </c>
      <c r="P72" s="1">
        <f t="shared" si="3"/>
        <v>0</v>
      </c>
      <c r="Q72" s="1"/>
      <c r="R72" s="1"/>
      <c r="S72" s="1"/>
      <c r="T72" s="1"/>
      <c r="U72" s="1"/>
      <c r="V72" s="1"/>
      <c r="W72" s="12">
        <f t="shared" si="8"/>
        <v>815295.37</v>
      </c>
      <c r="X72" s="13"/>
    </row>
    <row r="73" spans="1:24" ht="38.1" customHeight="1" x14ac:dyDescent="0.25">
      <c r="A73" s="10">
        <f t="shared" si="4"/>
        <v>64</v>
      </c>
      <c r="B73" s="11" t="s">
        <v>79</v>
      </c>
      <c r="C73" s="11" t="s">
        <v>214</v>
      </c>
      <c r="D73" s="1">
        <f t="shared" si="5"/>
        <v>0</v>
      </c>
      <c r="E73" s="1"/>
      <c r="F73" s="1"/>
      <c r="G73" s="1">
        <f t="shared" si="7"/>
        <v>189910.1</v>
      </c>
      <c r="H73" s="1"/>
      <c r="I73" s="1"/>
      <c r="J73" s="1"/>
      <c r="K73" s="1"/>
      <c r="L73" s="15"/>
      <c r="M73" s="1"/>
      <c r="N73" s="1">
        <v>58818</v>
      </c>
      <c r="O73" s="1">
        <v>131092.1</v>
      </c>
      <c r="P73" s="1">
        <f t="shared" si="3"/>
        <v>0</v>
      </c>
      <c r="Q73" s="1"/>
      <c r="R73" s="1"/>
      <c r="S73" s="1"/>
      <c r="T73" s="1"/>
      <c r="U73" s="1"/>
      <c r="V73" s="1"/>
      <c r="W73" s="12">
        <f t="shared" si="8"/>
        <v>189910.1</v>
      </c>
      <c r="X73" s="13"/>
    </row>
    <row r="74" spans="1:24" ht="38.1" customHeight="1" x14ac:dyDescent="0.25">
      <c r="A74" s="10">
        <f t="shared" si="4"/>
        <v>65</v>
      </c>
      <c r="B74" s="11" t="s">
        <v>80</v>
      </c>
      <c r="C74" s="11" t="s">
        <v>213</v>
      </c>
      <c r="D74" s="1">
        <f t="shared" si="5"/>
        <v>0</v>
      </c>
      <c r="E74" s="1"/>
      <c r="F74" s="1"/>
      <c r="G74" s="1">
        <f t="shared" ref="G74:G105" si="10">H74+L74+M74+N74+O74</f>
        <v>263037.30000000005</v>
      </c>
      <c r="H74" s="1"/>
      <c r="I74" s="1"/>
      <c r="J74" s="1"/>
      <c r="K74" s="1"/>
      <c r="L74" s="15"/>
      <c r="M74" s="1"/>
      <c r="N74" s="1">
        <v>49140.000000000029</v>
      </c>
      <c r="O74" s="1">
        <v>213897.30000000002</v>
      </c>
      <c r="P74" s="1">
        <f t="shared" si="3"/>
        <v>0</v>
      </c>
      <c r="Q74" s="1"/>
      <c r="R74" s="1"/>
      <c r="S74" s="1"/>
      <c r="T74" s="1"/>
      <c r="U74" s="1"/>
      <c r="V74" s="1"/>
      <c r="W74" s="12">
        <f t="shared" ref="W74:W105" si="11">T74+P74+G74+D74+S74</f>
        <v>263037.30000000005</v>
      </c>
      <c r="X74" s="13"/>
    </row>
    <row r="75" spans="1:24" ht="38.1" customHeight="1" x14ac:dyDescent="0.25">
      <c r="A75" s="10">
        <f t="shared" ref="A75:A130" si="12">A74+1</f>
        <v>66</v>
      </c>
      <c r="B75" s="11" t="s">
        <v>81</v>
      </c>
      <c r="C75" s="11" t="s">
        <v>212</v>
      </c>
      <c r="D75" s="1">
        <f t="shared" si="5"/>
        <v>0</v>
      </c>
      <c r="E75" s="1"/>
      <c r="F75" s="1"/>
      <c r="G75" s="1">
        <f t="shared" si="10"/>
        <v>265983</v>
      </c>
      <c r="H75" s="1"/>
      <c r="I75" s="1"/>
      <c r="J75" s="1"/>
      <c r="K75" s="1"/>
      <c r="L75" s="15"/>
      <c r="M75" s="1"/>
      <c r="N75" s="1"/>
      <c r="O75" s="1">
        <v>265983</v>
      </c>
      <c r="P75" s="1">
        <f t="shared" ref="P75:P130" si="13">Q75+R75</f>
        <v>0</v>
      </c>
      <c r="Q75" s="1"/>
      <c r="R75" s="1"/>
      <c r="S75" s="1"/>
      <c r="T75" s="1"/>
      <c r="U75" s="1"/>
      <c r="V75" s="1"/>
      <c r="W75" s="12">
        <f t="shared" si="11"/>
        <v>265983</v>
      </c>
      <c r="X75" s="13"/>
    </row>
    <row r="76" spans="1:24" ht="38.1" customHeight="1" x14ac:dyDescent="0.25">
      <c r="A76" s="10">
        <f t="shared" si="12"/>
        <v>67</v>
      </c>
      <c r="B76" s="11" t="s">
        <v>125</v>
      </c>
      <c r="C76" s="11" t="s">
        <v>211</v>
      </c>
      <c r="D76" s="1">
        <f t="shared" si="5"/>
        <v>0</v>
      </c>
      <c r="E76" s="1"/>
      <c r="F76" s="1"/>
      <c r="G76" s="1">
        <f t="shared" si="10"/>
        <v>611162.64</v>
      </c>
      <c r="H76" s="1"/>
      <c r="I76" s="1"/>
      <c r="J76" s="1"/>
      <c r="K76" s="1"/>
      <c r="L76" s="15"/>
      <c r="M76" s="1"/>
      <c r="N76" s="1">
        <v>591796.80000000005</v>
      </c>
      <c r="O76" s="1">
        <v>19365.840000000004</v>
      </c>
      <c r="P76" s="1">
        <f t="shared" si="13"/>
        <v>0</v>
      </c>
      <c r="Q76" s="1"/>
      <c r="R76" s="1"/>
      <c r="S76" s="1"/>
      <c r="T76" s="1"/>
      <c r="U76" s="1"/>
      <c r="V76" s="1"/>
      <c r="W76" s="12">
        <f t="shared" si="11"/>
        <v>611162.64</v>
      </c>
      <c r="X76" s="13"/>
    </row>
    <row r="77" spans="1:24" ht="38.1" customHeight="1" x14ac:dyDescent="0.25">
      <c r="A77" s="10">
        <f t="shared" si="12"/>
        <v>68</v>
      </c>
      <c r="B77" s="11" t="s">
        <v>126</v>
      </c>
      <c r="C77" s="11" t="s">
        <v>210</v>
      </c>
      <c r="D77" s="1">
        <f t="shared" si="5"/>
        <v>0</v>
      </c>
      <c r="E77" s="1"/>
      <c r="F77" s="1"/>
      <c r="G77" s="1">
        <f t="shared" si="10"/>
        <v>181414.8</v>
      </c>
      <c r="H77" s="1"/>
      <c r="I77" s="1"/>
      <c r="J77" s="1"/>
      <c r="K77" s="1"/>
      <c r="L77" s="15"/>
      <c r="M77" s="1"/>
      <c r="N77" s="1">
        <v>181414.8</v>
      </c>
      <c r="O77" s="1"/>
      <c r="P77" s="1">
        <f t="shared" si="13"/>
        <v>1325184</v>
      </c>
      <c r="Q77" s="1"/>
      <c r="R77" s="1">
        <v>1325184</v>
      </c>
      <c r="S77" s="1"/>
      <c r="T77" s="1"/>
      <c r="U77" s="1"/>
      <c r="V77" s="1"/>
      <c r="W77" s="12">
        <f t="shared" si="11"/>
        <v>1506598.8</v>
      </c>
      <c r="X77" s="13"/>
    </row>
    <row r="78" spans="1:24" ht="38.1" customHeight="1" x14ac:dyDescent="0.25">
      <c r="A78" s="10">
        <f t="shared" si="12"/>
        <v>69</v>
      </c>
      <c r="B78" s="11" t="s">
        <v>127</v>
      </c>
      <c r="C78" s="11" t="s">
        <v>209</v>
      </c>
      <c r="D78" s="1">
        <f t="shared" si="5"/>
        <v>0</v>
      </c>
      <c r="E78" s="1"/>
      <c r="F78" s="1"/>
      <c r="G78" s="1">
        <f t="shared" si="10"/>
        <v>24570</v>
      </c>
      <c r="H78" s="1"/>
      <c r="I78" s="1"/>
      <c r="J78" s="1"/>
      <c r="K78" s="1"/>
      <c r="L78" s="15"/>
      <c r="M78" s="1"/>
      <c r="N78" s="1">
        <v>24570</v>
      </c>
      <c r="O78" s="1"/>
      <c r="P78" s="1">
        <f t="shared" si="13"/>
        <v>0</v>
      </c>
      <c r="Q78" s="1"/>
      <c r="R78" s="1"/>
      <c r="S78" s="1"/>
      <c r="T78" s="1"/>
      <c r="U78" s="1"/>
      <c r="V78" s="1"/>
      <c r="W78" s="12">
        <f t="shared" si="11"/>
        <v>24570</v>
      </c>
      <c r="X78" s="13"/>
    </row>
    <row r="79" spans="1:24" ht="38.1" customHeight="1" x14ac:dyDescent="0.25">
      <c r="A79" s="10">
        <f t="shared" si="12"/>
        <v>70</v>
      </c>
      <c r="B79" s="11" t="s">
        <v>128</v>
      </c>
      <c r="C79" s="11" t="s">
        <v>208</v>
      </c>
      <c r="D79" s="1">
        <f t="shared" si="5"/>
        <v>0</v>
      </c>
      <c r="E79" s="1"/>
      <c r="F79" s="1"/>
      <c r="G79" s="1">
        <f t="shared" si="10"/>
        <v>98030</v>
      </c>
      <c r="H79" s="1"/>
      <c r="I79" s="1"/>
      <c r="J79" s="1"/>
      <c r="K79" s="1"/>
      <c r="L79" s="15"/>
      <c r="M79" s="1"/>
      <c r="N79" s="1">
        <v>98030</v>
      </c>
      <c r="O79" s="1"/>
      <c r="P79" s="1">
        <f t="shared" si="13"/>
        <v>0</v>
      </c>
      <c r="Q79" s="1"/>
      <c r="R79" s="1"/>
      <c r="S79" s="1"/>
      <c r="T79" s="1"/>
      <c r="U79" s="1"/>
      <c r="V79" s="1"/>
      <c r="W79" s="12">
        <f t="shared" si="11"/>
        <v>98030</v>
      </c>
      <c r="X79" s="13"/>
    </row>
    <row r="80" spans="1:24" ht="38.1" customHeight="1" x14ac:dyDescent="0.25">
      <c r="A80" s="10">
        <f t="shared" si="12"/>
        <v>71</v>
      </c>
      <c r="B80" s="11" t="s">
        <v>129</v>
      </c>
      <c r="C80" s="11" t="s">
        <v>207</v>
      </c>
      <c r="D80" s="1">
        <f t="shared" si="5"/>
        <v>0</v>
      </c>
      <c r="E80" s="1"/>
      <c r="F80" s="1"/>
      <c r="G80" s="1">
        <f t="shared" si="10"/>
        <v>117636</v>
      </c>
      <c r="H80" s="1"/>
      <c r="I80" s="1"/>
      <c r="J80" s="1"/>
      <c r="K80" s="1"/>
      <c r="L80" s="15"/>
      <c r="M80" s="1"/>
      <c r="N80" s="1">
        <v>117636</v>
      </c>
      <c r="O80" s="1"/>
      <c r="P80" s="1">
        <f t="shared" si="13"/>
        <v>0</v>
      </c>
      <c r="Q80" s="1"/>
      <c r="R80" s="1"/>
      <c r="S80" s="1"/>
      <c r="T80" s="1"/>
      <c r="U80" s="1"/>
      <c r="V80" s="1"/>
      <c r="W80" s="12">
        <f t="shared" si="11"/>
        <v>117636</v>
      </c>
      <c r="X80" s="13"/>
    </row>
    <row r="81" spans="1:24" ht="38.1" customHeight="1" x14ac:dyDescent="0.25">
      <c r="A81" s="10">
        <f t="shared" si="12"/>
        <v>72</v>
      </c>
      <c r="B81" s="11" t="s">
        <v>130</v>
      </c>
      <c r="C81" s="11" t="s">
        <v>206</v>
      </c>
      <c r="D81" s="1">
        <f t="shared" si="5"/>
        <v>0</v>
      </c>
      <c r="E81" s="1"/>
      <c r="F81" s="1"/>
      <c r="G81" s="1">
        <f t="shared" si="10"/>
        <v>1804386.5</v>
      </c>
      <c r="H81" s="1"/>
      <c r="I81" s="1"/>
      <c r="J81" s="1"/>
      <c r="K81" s="1"/>
      <c r="L81" s="15"/>
      <c r="M81" s="1"/>
      <c r="N81" s="1"/>
      <c r="O81" s="1">
        <v>1804386.5</v>
      </c>
      <c r="P81" s="1">
        <f t="shared" si="13"/>
        <v>0</v>
      </c>
      <c r="Q81" s="1"/>
      <c r="R81" s="1"/>
      <c r="S81" s="1"/>
      <c r="T81" s="1"/>
      <c r="U81" s="1"/>
      <c r="V81" s="1"/>
      <c r="W81" s="12">
        <f t="shared" si="11"/>
        <v>1804386.5</v>
      </c>
      <c r="X81" s="13"/>
    </row>
    <row r="82" spans="1:24" ht="38.1" customHeight="1" x14ac:dyDescent="0.25">
      <c r="A82" s="10">
        <f t="shared" si="12"/>
        <v>73</v>
      </c>
      <c r="B82" s="11" t="s">
        <v>131</v>
      </c>
      <c r="C82" s="11" t="s">
        <v>205</v>
      </c>
      <c r="D82" s="1">
        <f t="shared" si="5"/>
        <v>0</v>
      </c>
      <c r="E82" s="1"/>
      <c r="F82" s="1"/>
      <c r="G82" s="1">
        <f t="shared" si="10"/>
        <v>108743.03999999999</v>
      </c>
      <c r="H82" s="1"/>
      <c r="I82" s="1"/>
      <c r="J82" s="1"/>
      <c r="K82" s="1"/>
      <c r="L82" s="15"/>
      <c r="M82" s="1"/>
      <c r="N82" s="1">
        <v>108743.03999999999</v>
      </c>
      <c r="O82" s="1"/>
      <c r="P82" s="1">
        <f t="shared" si="13"/>
        <v>0</v>
      </c>
      <c r="Q82" s="1"/>
      <c r="R82" s="1"/>
      <c r="S82" s="1"/>
      <c r="T82" s="1"/>
      <c r="U82" s="1"/>
      <c r="V82" s="1"/>
      <c r="W82" s="12">
        <f t="shared" si="11"/>
        <v>108743.03999999999</v>
      </c>
      <c r="X82" s="13"/>
    </row>
    <row r="83" spans="1:24" ht="38.1" customHeight="1" x14ac:dyDescent="0.25">
      <c r="A83" s="10">
        <f t="shared" si="12"/>
        <v>74</v>
      </c>
      <c r="B83" s="11" t="s">
        <v>132</v>
      </c>
      <c r="C83" s="11" t="s">
        <v>204</v>
      </c>
      <c r="D83" s="1">
        <f t="shared" si="5"/>
        <v>0</v>
      </c>
      <c r="E83" s="1"/>
      <c r="F83" s="1"/>
      <c r="G83" s="1">
        <f t="shared" si="10"/>
        <v>105183.32</v>
      </c>
      <c r="H83" s="1"/>
      <c r="I83" s="1"/>
      <c r="J83" s="1"/>
      <c r="K83" s="1"/>
      <c r="L83" s="15"/>
      <c r="M83" s="1"/>
      <c r="N83" s="1">
        <v>29409</v>
      </c>
      <c r="O83" s="1">
        <v>75774.320000000007</v>
      </c>
      <c r="P83" s="1">
        <f t="shared" si="13"/>
        <v>0</v>
      </c>
      <c r="Q83" s="1"/>
      <c r="R83" s="1"/>
      <c r="S83" s="1"/>
      <c r="T83" s="1"/>
      <c r="U83" s="1"/>
      <c r="V83" s="1"/>
      <c r="W83" s="12">
        <f t="shared" si="11"/>
        <v>105183.32</v>
      </c>
      <c r="X83" s="13"/>
    </row>
    <row r="84" spans="1:24" ht="38.1" customHeight="1" x14ac:dyDescent="0.25">
      <c r="A84" s="10">
        <f t="shared" si="12"/>
        <v>75</v>
      </c>
      <c r="B84" s="11" t="s">
        <v>133</v>
      </c>
      <c r="C84" s="11" t="s">
        <v>202</v>
      </c>
      <c r="D84" s="1">
        <f t="shared" si="5"/>
        <v>0</v>
      </c>
      <c r="E84" s="1"/>
      <c r="F84" s="1"/>
      <c r="G84" s="1">
        <f t="shared" si="10"/>
        <v>105183.32</v>
      </c>
      <c r="H84" s="1"/>
      <c r="I84" s="1"/>
      <c r="J84" s="1"/>
      <c r="K84" s="1"/>
      <c r="L84" s="15"/>
      <c r="M84" s="1"/>
      <c r="N84" s="1">
        <v>29409</v>
      </c>
      <c r="O84" s="1">
        <v>75774.320000000007</v>
      </c>
      <c r="P84" s="1">
        <f t="shared" si="13"/>
        <v>0</v>
      </c>
      <c r="Q84" s="1"/>
      <c r="R84" s="1"/>
      <c r="S84" s="1"/>
      <c r="T84" s="1"/>
      <c r="U84" s="1"/>
      <c r="V84" s="1"/>
      <c r="W84" s="12">
        <f t="shared" si="11"/>
        <v>105183.32</v>
      </c>
      <c r="X84" s="13"/>
    </row>
    <row r="85" spans="1:24" ht="38.1" customHeight="1" x14ac:dyDescent="0.25">
      <c r="A85" s="10">
        <f t="shared" si="12"/>
        <v>76</v>
      </c>
      <c r="B85" s="11" t="s">
        <v>134</v>
      </c>
      <c r="C85" s="11" t="s">
        <v>203</v>
      </c>
      <c r="D85" s="1">
        <f t="shared" si="5"/>
        <v>0</v>
      </c>
      <c r="E85" s="1"/>
      <c r="F85" s="1"/>
      <c r="G85" s="1">
        <f t="shared" si="10"/>
        <v>105183.32</v>
      </c>
      <c r="H85" s="1"/>
      <c r="I85" s="1"/>
      <c r="J85" s="1"/>
      <c r="K85" s="1"/>
      <c r="L85" s="15"/>
      <c r="M85" s="1"/>
      <c r="N85" s="1">
        <v>29409</v>
      </c>
      <c r="O85" s="1">
        <v>75774.320000000007</v>
      </c>
      <c r="P85" s="1">
        <f t="shared" si="13"/>
        <v>0</v>
      </c>
      <c r="Q85" s="1"/>
      <c r="R85" s="1"/>
      <c r="S85" s="1"/>
      <c r="T85" s="1"/>
      <c r="U85" s="1"/>
      <c r="V85" s="1"/>
      <c r="W85" s="12">
        <f t="shared" si="11"/>
        <v>105183.32</v>
      </c>
      <c r="X85" s="13"/>
    </row>
    <row r="86" spans="1:24" ht="38.1" customHeight="1" x14ac:dyDescent="0.25">
      <c r="A86" s="10">
        <f t="shared" si="12"/>
        <v>77</v>
      </c>
      <c r="B86" s="11" t="s">
        <v>136</v>
      </c>
      <c r="C86" s="11" t="s">
        <v>201</v>
      </c>
      <c r="D86" s="1">
        <f t="shared" si="5"/>
        <v>0</v>
      </c>
      <c r="E86" s="1"/>
      <c r="F86" s="1"/>
      <c r="G86" s="1">
        <f t="shared" si="10"/>
        <v>105693</v>
      </c>
      <c r="H86" s="1"/>
      <c r="I86" s="1"/>
      <c r="J86" s="1"/>
      <c r="K86" s="1"/>
      <c r="L86" s="15"/>
      <c r="M86" s="1"/>
      <c r="N86" s="1">
        <v>105693</v>
      </c>
      <c r="O86" s="1"/>
      <c r="P86" s="1">
        <f t="shared" si="13"/>
        <v>0</v>
      </c>
      <c r="Q86" s="1"/>
      <c r="R86" s="1"/>
      <c r="S86" s="1"/>
      <c r="T86" s="1"/>
      <c r="U86" s="1"/>
      <c r="V86" s="1"/>
      <c r="W86" s="12">
        <f t="shared" si="11"/>
        <v>105693</v>
      </c>
      <c r="X86" s="13"/>
    </row>
    <row r="87" spans="1:24" ht="38.1" customHeight="1" x14ac:dyDescent="0.25">
      <c r="A87" s="10">
        <f t="shared" si="12"/>
        <v>78</v>
      </c>
      <c r="B87" s="11" t="s">
        <v>140</v>
      </c>
      <c r="C87" s="11" t="s">
        <v>200</v>
      </c>
      <c r="D87" s="1">
        <f t="shared" si="5"/>
        <v>0</v>
      </c>
      <c r="E87" s="1"/>
      <c r="F87" s="1"/>
      <c r="G87" s="1">
        <f t="shared" si="10"/>
        <v>79208.240000000005</v>
      </c>
      <c r="H87" s="1"/>
      <c r="I87" s="1"/>
      <c r="J87" s="1"/>
      <c r="K87" s="1"/>
      <c r="L87" s="15"/>
      <c r="M87" s="1"/>
      <c r="N87" s="1">
        <v>79208.240000000005</v>
      </c>
      <c r="O87" s="1"/>
      <c r="P87" s="1">
        <f t="shared" si="13"/>
        <v>0</v>
      </c>
      <c r="Q87" s="1"/>
      <c r="R87" s="1"/>
      <c r="S87" s="1"/>
      <c r="T87" s="1"/>
      <c r="U87" s="1"/>
      <c r="V87" s="1"/>
      <c r="W87" s="12">
        <f t="shared" si="11"/>
        <v>79208.240000000005</v>
      </c>
      <c r="X87" s="13"/>
    </row>
    <row r="88" spans="1:24" ht="38.1" customHeight="1" x14ac:dyDescent="0.25">
      <c r="A88" s="10">
        <f t="shared" si="12"/>
        <v>79</v>
      </c>
      <c r="B88" s="11" t="s">
        <v>82</v>
      </c>
      <c r="C88" s="11" t="s">
        <v>196</v>
      </c>
      <c r="D88" s="1">
        <f t="shared" si="5"/>
        <v>423374565.62332958</v>
      </c>
      <c r="E88" s="1">
        <v>423374565.62332958</v>
      </c>
      <c r="F88" s="1"/>
      <c r="G88" s="1">
        <f t="shared" si="10"/>
        <v>218839145.92740741</v>
      </c>
      <c r="H88" s="1">
        <f>SUM(I88:K88)</f>
        <v>116772695.28999999</v>
      </c>
      <c r="I88" s="1">
        <v>46766858.207147568</v>
      </c>
      <c r="J88" s="1">
        <v>2018359.1328524277</v>
      </c>
      <c r="K88" s="1">
        <v>67987477.950000003</v>
      </c>
      <c r="L88" s="15">
        <v>30337368.907407403</v>
      </c>
      <c r="M88" s="1">
        <v>31340416.960000001</v>
      </c>
      <c r="N88" s="1">
        <v>21427042.02</v>
      </c>
      <c r="O88" s="1">
        <v>18961622.75</v>
      </c>
      <c r="P88" s="1">
        <f t="shared" si="13"/>
        <v>27022655.183999993</v>
      </c>
      <c r="Q88" s="1">
        <v>954960.71999999986</v>
      </c>
      <c r="R88" s="1">
        <v>26067694.463999994</v>
      </c>
      <c r="S88" s="1"/>
      <c r="T88" s="1"/>
      <c r="U88" s="1"/>
      <c r="V88" s="1"/>
      <c r="W88" s="12">
        <f t="shared" si="11"/>
        <v>669236366.73473692</v>
      </c>
      <c r="X88" s="13"/>
    </row>
    <row r="89" spans="1:24" ht="38.1" customHeight="1" x14ac:dyDescent="0.25">
      <c r="A89" s="10">
        <f t="shared" si="12"/>
        <v>80</v>
      </c>
      <c r="B89" s="11" t="s">
        <v>83</v>
      </c>
      <c r="C89" s="11" t="s">
        <v>197</v>
      </c>
      <c r="D89" s="1">
        <f t="shared" ref="D89:D130" si="14">E89+F89</f>
        <v>43792276.817100003</v>
      </c>
      <c r="E89" s="1">
        <v>43792276.817100003</v>
      </c>
      <c r="F89" s="1"/>
      <c r="G89" s="1">
        <f t="shared" si="10"/>
        <v>97726932.851944432</v>
      </c>
      <c r="H89" s="1">
        <f>SUM(I89:K89)</f>
        <v>60141697.219999991</v>
      </c>
      <c r="I89" s="1">
        <v>19306367.360065803</v>
      </c>
      <c r="J89" s="1">
        <v>629997.20993419737</v>
      </c>
      <c r="K89" s="1">
        <v>40205332.649999991</v>
      </c>
      <c r="L89" s="15">
        <v>17012918.381944444</v>
      </c>
      <c r="M89" s="1">
        <v>9953011</v>
      </c>
      <c r="N89" s="1">
        <v>10619306.25</v>
      </c>
      <c r="O89" s="1"/>
      <c r="P89" s="1">
        <f t="shared" si="13"/>
        <v>31497304.607999999</v>
      </c>
      <c r="Q89" s="1">
        <v>13699917.84</v>
      </c>
      <c r="R89" s="1">
        <v>17797386.767999999</v>
      </c>
      <c r="S89" s="1">
        <v>82111200</v>
      </c>
      <c r="T89" s="1"/>
      <c r="U89" s="1"/>
      <c r="V89" s="1"/>
      <c r="W89" s="12">
        <f t="shared" si="11"/>
        <v>255127714.27704442</v>
      </c>
      <c r="X89" s="13"/>
    </row>
    <row r="90" spans="1:24" ht="38.1" customHeight="1" x14ac:dyDescent="0.25">
      <c r="A90" s="10">
        <f t="shared" si="12"/>
        <v>81</v>
      </c>
      <c r="B90" s="11" t="s">
        <v>84</v>
      </c>
      <c r="C90" s="11" t="s">
        <v>198</v>
      </c>
      <c r="D90" s="1">
        <f t="shared" si="14"/>
        <v>152253635.58135501</v>
      </c>
      <c r="E90" s="1">
        <v>152253635.58135501</v>
      </c>
      <c r="F90" s="1"/>
      <c r="G90" s="1">
        <f t="shared" si="10"/>
        <v>82806401.899074078</v>
      </c>
      <c r="H90" s="1">
        <f>SUM(I90:K90)</f>
        <v>37063698.850000001</v>
      </c>
      <c r="I90" s="1">
        <v>15415093.765998868</v>
      </c>
      <c r="J90" s="1">
        <v>308301.83400113136</v>
      </c>
      <c r="K90" s="1">
        <v>21340303.25</v>
      </c>
      <c r="L90" s="15">
        <v>21770321.449074078</v>
      </c>
      <c r="M90" s="1">
        <v>1753870</v>
      </c>
      <c r="N90" s="1">
        <v>7475991.6000000006</v>
      </c>
      <c r="O90" s="1">
        <v>14742520</v>
      </c>
      <c r="P90" s="1">
        <f t="shared" si="13"/>
        <v>38658764.592</v>
      </c>
      <c r="Q90" s="1">
        <v>29273148.912</v>
      </c>
      <c r="R90" s="1">
        <v>9385615.6799999978</v>
      </c>
      <c r="S90" s="1"/>
      <c r="T90" s="1"/>
      <c r="U90" s="1"/>
      <c r="V90" s="1"/>
      <c r="W90" s="12">
        <f t="shared" si="11"/>
        <v>273718802.07242906</v>
      </c>
      <c r="X90" s="13"/>
    </row>
    <row r="91" spans="1:24" ht="38.1" customHeight="1" x14ac:dyDescent="0.25">
      <c r="A91" s="10">
        <f t="shared" si="12"/>
        <v>82</v>
      </c>
      <c r="B91" s="11" t="s">
        <v>85</v>
      </c>
      <c r="C91" s="11" t="s">
        <v>199</v>
      </c>
      <c r="D91" s="1">
        <f t="shared" si="14"/>
        <v>613555109.39004505</v>
      </c>
      <c r="E91" s="1">
        <v>613555109.39004505</v>
      </c>
      <c r="F91" s="1"/>
      <c r="G91" s="1">
        <f t="shared" si="10"/>
        <v>186057070.51212963</v>
      </c>
      <c r="H91" s="1">
        <f>SUM(I91:K91)</f>
        <v>89623218.319999993</v>
      </c>
      <c r="I91" s="1">
        <v>35756647.720353007</v>
      </c>
      <c r="J91" s="1">
        <v>1242073.0096469894</v>
      </c>
      <c r="K91" s="1">
        <v>52624497.590000004</v>
      </c>
      <c r="L91" s="15">
        <v>47734289.192129642</v>
      </c>
      <c r="M91" s="1">
        <v>14030960</v>
      </c>
      <c r="N91" s="1">
        <v>26031443</v>
      </c>
      <c r="O91" s="1">
        <v>8637160</v>
      </c>
      <c r="P91" s="1">
        <f t="shared" si="13"/>
        <v>32479597.247999992</v>
      </c>
      <c r="Q91" s="1">
        <v>6802500.7679999992</v>
      </c>
      <c r="R91" s="1">
        <v>25677096.479999993</v>
      </c>
      <c r="S91" s="1"/>
      <c r="T91" s="1"/>
      <c r="U91" s="1"/>
      <c r="V91" s="1"/>
      <c r="W91" s="12">
        <f t="shared" si="11"/>
        <v>832091777.15017462</v>
      </c>
      <c r="X91" s="13"/>
    </row>
    <row r="92" spans="1:24" ht="38.1" customHeight="1" x14ac:dyDescent="0.25">
      <c r="A92" s="10">
        <f t="shared" si="12"/>
        <v>83</v>
      </c>
      <c r="B92" s="11" t="s">
        <v>86</v>
      </c>
      <c r="C92" s="11" t="s">
        <v>195</v>
      </c>
      <c r="D92" s="1">
        <f t="shared" si="14"/>
        <v>181296641.36948001</v>
      </c>
      <c r="E92" s="1">
        <v>181296641.36948001</v>
      </c>
      <c r="F92" s="1"/>
      <c r="G92" s="1">
        <f t="shared" si="10"/>
        <v>90085860.5</v>
      </c>
      <c r="H92" s="1"/>
      <c r="I92" s="1"/>
      <c r="J92" s="1"/>
      <c r="K92" s="1"/>
      <c r="L92" s="15"/>
      <c r="M92" s="1"/>
      <c r="N92" s="1">
        <v>89896406</v>
      </c>
      <c r="O92" s="1">
        <v>189454.5</v>
      </c>
      <c r="P92" s="1">
        <f t="shared" si="13"/>
        <v>4949562.24</v>
      </c>
      <c r="Q92" s="1"/>
      <c r="R92" s="1">
        <v>4949562.24</v>
      </c>
      <c r="S92" s="1"/>
      <c r="T92" s="1"/>
      <c r="U92" s="1"/>
      <c r="V92" s="1"/>
      <c r="W92" s="12">
        <f t="shared" si="11"/>
        <v>276332064.10948002</v>
      </c>
      <c r="X92" s="13"/>
    </row>
    <row r="93" spans="1:24" ht="38.1" customHeight="1" x14ac:dyDescent="0.25">
      <c r="A93" s="10">
        <f t="shared" si="12"/>
        <v>84</v>
      </c>
      <c r="B93" s="11" t="s">
        <v>87</v>
      </c>
      <c r="C93" s="11" t="s">
        <v>194</v>
      </c>
      <c r="D93" s="1">
        <f t="shared" si="14"/>
        <v>160321602.79076999</v>
      </c>
      <c r="E93" s="1">
        <v>152176365.37676999</v>
      </c>
      <c r="F93" s="1">
        <v>8145237.4140000008</v>
      </c>
      <c r="G93" s="1">
        <f t="shared" si="10"/>
        <v>29374596.859999999</v>
      </c>
      <c r="H93" s="1"/>
      <c r="I93" s="1"/>
      <c r="J93" s="1"/>
      <c r="K93" s="1"/>
      <c r="L93" s="15"/>
      <c r="M93" s="1"/>
      <c r="N93" s="1">
        <v>15921360</v>
      </c>
      <c r="O93" s="1">
        <v>13453236.859999999</v>
      </c>
      <c r="P93" s="1">
        <f t="shared" si="13"/>
        <v>26059522.495999999</v>
      </c>
      <c r="Q93" s="1">
        <v>15082747.344000001</v>
      </c>
      <c r="R93" s="1">
        <v>10976775.151999999</v>
      </c>
      <c r="S93" s="1"/>
      <c r="T93" s="1"/>
      <c r="U93" s="1"/>
      <c r="V93" s="1"/>
      <c r="W93" s="12">
        <f t="shared" si="11"/>
        <v>215755722.14677</v>
      </c>
      <c r="X93" s="13"/>
    </row>
    <row r="94" spans="1:24" ht="38.1" customHeight="1" x14ac:dyDescent="0.25">
      <c r="A94" s="10">
        <f t="shared" si="12"/>
        <v>85</v>
      </c>
      <c r="B94" s="11" t="s">
        <v>88</v>
      </c>
      <c r="C94" s="11" t="s">
        <v>193</v>
      </c>
      <c r="D94" s="1">
        <f t="shared" si="14"/>
        <v>138940154.83586696</v>
      </c>
      <c r="E94" s="1">
        <v>138940154.83586696</v>
      </c>
      <c r="F94" s="1"/>
      <c r="G94" s="1">
        <f t="shared" si="10"/>
        <v>254253187.16</v>
      </c>
      <c r="H94" s="1">
        <f>SUM(I94:K94)</f>
        <v>133558231.87999998</v>
      </c>
      <c r="I94" s="1">
        <v>53780642.682750151</v>
      </c>
      <c r="J94" s="1">
        <v>1670030.5072498471</v>
      </c>
      <c r="K94" s="1">
        <v>78107558.689999983</v>
      </c>
      <c r="L94" s="15">
        <v>3497679.25</v>
      </c>
      <c r="M94" s="1">
        <v>74289811</v>
      </c>
      <c r="N94" s="1">
        <v>22676365.43</v>
      </c>
      <c r="O94" s="1">
        <v>20231099.600000001</v>
      </c>
      <c r="P94" s="1">
        <f t="shared" si="13"/>
        <v>19040459.054399997</v>
      </c>
      <c r="Q94" s="1">
        <v>4863590.9279999994</v>
      </c>
      <c r="R94" s="1">
        <v>14176868.126399998</v>
      </c>
      <c r="S94" s="1"/>
      <c r="T94" s="1"/>
      <c r="U94" s="1"/>
      <c r="V94" s="1"/>
      <c r="W94" s="12">
        <f t="shared" si="11"/>
        <v>412233801.05026698</v>
      </c>
      <c r="X94" s="13"/>
    </row>
    <row r="95" spans="1:24" ht="58.5" customHeight="1" x14ac:dyDescent="0.25">
      <c r="A95" s="10">
        <f t="shared" si="12"/>
        <v>86</v>
      </c>
      <c r="B95" s="11" t="s">
        <v>89</v>
      </c>
      <c r="C95" s="11" t="s">
        <v>192</v>
      </c>
      <c r="D95" s="1">
        <f t="shared" si="14"/>
        <v>0</v>
      </c>
      <c r="E95" s="1"/>
      <c r="F95" s="1"/>
      <c r="G95" s="1">
        <f t="shared" si="10"/>
        <v>259240448.98105264</v>
      </c>
      <c r="H95" s="1"/>
      <c r="I95" s="1"/>
      <c r="J95" s="1"/>
      <c r="K95" s="1"/>
      <c r="L95" s="15"/>
      <c r="M95" s="1"/>
      <c r="N95" s="1">
        <v>136269891.63105264</v>
      </c>
      <c r="O95" s="1">
        <v>122970557.34999999</v>
      </c>
      <c r="P95" s="1">
        <f t="shared" si="13"/>
        <v>0</v>
      </c>
      <c r="Q95" s="1"/>
      <c r="R95" s="1"/>
      <c r="S95" s="1"/>
      <c r="T95" s="1"/>
      <c r="U95" s="1"/>
      <c r="V95" s="1"/>
      <c r="W95" s="12">
        <f t="shared" si="11"/>
        <v>259240448.98105264</v>
      </c>
      <c r="X95" s="13"/>
    </row>
    <row r="96" spans="1:24" ht="38.1" customHeight="1" x14ac:dyDescent="0.25">
      <c r="A96" s="10">
        <f t="shared" si="12"/>
        <v>87</v>
      </c>
      <c r="B96" s="11" t="s">
        <v>90</v>
      </c>
      <c r="C96" s="11" t="s">
        <v>191</v>
      </c>
      <c r="D96" s="1">
        <f t="shared" si="14"/>
        <v>0</v>
      </c>
      <c r="E96" s="1"/>
      <c r="F96" s="1"/>
      <c r="G96" s="1">
        <f t="shared" si="10"/>
        <v>63571632.118518516</v>
      </c>
      <c r="H96" s="1">
        <f>SUM(I96:K96)</f>
        <v>44148244.099999994</v>
      </c>
      <c r="I96" s="1">
        <v>16623969.516000001</v>
      </c>
      <c r="J96" s="1">
        <v>691207.06399999745</v>
      </c>
      <c r="K96" s="1">
        <v>26833067.519999996</v>
      </c>
      <c r="L96" s="15">
        <v>13746189.018518519</v>
      </c>
      <c r="M96" s="1">
        <v>175387</v>
      </c>
      <c r="N96" s="1">
        <v>5501812</v>
      </c>
      <c r="O96" s="1"/>
      <c r="P96" s="1">
        <f t="shared" si="13"/>
        <v>13201483.007999998</v>
      </c>
      <c r="Q96" s="1"/>
      <c r="R96" s="1">
        <v>13201483.007999998</v>
      </c>
      <c r="S96" s="1"/>
      <c r="T96" s="1"/>
      <c r="U96" s="1"/>
      <c r="V96" s="1"/>
      <c r="W96" s="12">
        <f t="shared" si="11"/>
        <v>76773115.126518518</v>
      </c>
      <c r="X96" s="13"/>
    </row>
    <row r="97" spans="1:24" ht="38.1" customHeight="1" x14ac:dyDescent="0.25">
      <c r="A97" s="10">
        <f t="shared" si="12"/>
        <v>88</v>
      </c>
      <c r="B97" s="14" t="s">
        <v>91</v>
      </c>
      <c r="C97" s="14" t="s">
        <v>189</v>
      </c>
      <c r="D97" s="1">
        <f t="shared" si="14"/>
        <v>0</v>
      </c>
      <c r="E97" s="1"/>
      <c r="F97" s="1"/>
      <c r="G97" s="1">
        <f t="shared" si="10"/>
        <v>58253322.539999999</v>
      </c>
      <c r="H97" s="1"/>
      <c r="I97" s="1"/>
      <c r="J97" s="1"/>
      <c r="K97" s="1"/>
      <c r="L97" s="15"/>
      <c r="M97" s="1"/>
      <c r="N97" s="1">
        <v>58253322.539999999</v>
      </c>
      <c r="O97" s="1"/>
      <c r="P97" s="1">
        <f t="shared" si="13"/>
        <v>0</v>
      </c>
      <c r="Q97" s="1"/>
      <c r="R97" s="1"/>
      <c r="S97" s="1"/>
      <c r="T97" s="1"/>
      <c r="U97" s="1"/>
      <c r="V97" s="1"/>
      <c r="W97" s="12">
        <f t="shared" si="11"/>
        <v>58253322.539999999</v>
      </c>
      <c r="X97" s="13"/>
    </row>
    <row r="98" spans="1:24" ht="38.1" customHeight="1" x14ac:dyDescent="0.25">
      <c r="A98" s="10">
        <f t="shared" si="12"/>
        <v>89</v>
      </c>
      <c r="B98" s="11" t="s">
        <v>92</v>
      </c>
      <c r="C98" s="11" t="s">
        <v>190</v>
      </c>
      <c r="D98" s="1">
        <f t="shared" si="14"/>
        <v>0</v>
      </c>
      <c r="E98" s="1"/>
      <c r="F98" s="1"/>
      <c r="G98" s="1">
        <f t="shared" si="10"/>
        <v>46254082.000000007</v>
      </c>
      <c r="H98" s="1"/>
      <c r="I98" s="1"/>
      <c r="J98" s="1"/>
      <c r="K98" s="1"/>
      <c r="L98" s="15"/>
      <c r="M98" s="1"/>
      <c r="N98" s="1">
        <v>46254082.000000007</v>
      </c>
      <c r="O98" s="1"/>
      <c r="P98" s="1">
        <f t="shared" si="13"/>
        <v>0</v>
      </c>
      <c r="Q98" s="1"/>
      <c r="R98" s="1"/>
      <c r="S98" s="1"/>
      <c r="T98" s="1"/>
      <c r="U98" s="1"/>
      <c r="V98" s="1"/>
      <c r="W98" s="12">
        <f t="shared" si="11"/>
        <v>46254082.000000007</v>
      </c>
      <c r="X98" s="13"/>
    </row>
    <row r="99" spans="1:24" ht="38.1" customHeight="1" x14ac:dyDescent="0.25">
      <c r="A99" s="10">
        <f t="shared" si="12"/>
        <v>90</v>
      </c>
      <c r="B99" s="11" t="s">
        <v>93</v>
      </c>
      <c r="C99" s="11" t="s">
        <v>188</v>
      </c>
      <c r="D99" s="1">
        <f t="shared" si="14"/>
        <v>0</v>
      </c>
      <c r="E99" s="1"/>
      <c r="F99" s="1"/>
      <c r="G99" s="1">
        <f t="shared" si="10"/>
        <v>42348600</v>
      </c>
      <c r="H99" s="1"/>
      <c r="I99" s="1"/>
      <c r="J99" s="1"/>
      <c r="K99" s="1"/>
      <c r="L99" s="15"/>
      <c r="M99" s="1"/>
      <c r="N99" s="1">
        <v>42348600</v>
      </c>
      <c r="O99" s="1"/>
      <c r="P99" s="1">
        <f t="shared" si="13"/>
        <v>0</v>
      </c>
      <c r="Q99" s="1"/>
      <c r="R99" s="1"/>
      <c r="S99" s="1"/>
      <c r="T99" s="1"/>
      <c r="U99" s="1"/>
      <c r="V99" s="1"/>
      <c r="W99" s="12">
        <f t="shared" si="11"/>
        <v>42348600</v>
      </c>
      <c r="X99" s="13"/>
    </row>
    <row r="100" spans="1:24" ht="38.1" customHeight="1" x14ac:dyDescent="0.25">
      <c r="A100" s="10">
        <f t="shared" si="12"/>
        <v>91</v>
      </c>
      <c r="B100" s="11" t="s">
        <v>94</v>
      </c>
      <c r="C100" s="11">
        <v>4346004</v>
      </c>
      <c r="D100" s="1">
        <f t="shared" si="14"/>
        <v>36606319.685529992</v>
      </c>
      <c r="E100" s="1">
        <v>36606319.685529992</v>
      </c>
      <c r="F100" s="1"/>
      <c r="G100" s="1">
        <f t="shared" si="10"/>
        <v>55945534.032592587</v>
      </c>
      <c r="H100" s="1">
        <f>SUM(I100:K100)</f>
        <v>30377389.939999994</v>
      </c>
      <c r="I100" s="1">
        <v>12479408.1678</v>
      </c>
      <c r="J100" s="1">
        <v>131362.13219999708</v>
      </c>
      <c r="K100" s="1">
        <v>17766619.639999997</v>
      </c>
      <c r="L100" s="15">
        <v>16402007.842592591</v>
      </c>
      <c r="M100" s="1">
        <v>5687049.25</v>
      </c>
      <c r="N100" s="1">
        <v>3479087</v>
      </c>
      <c r="O100" s="1"/>
      <c r="P100" s="1">
        <f t="shared" si="13"/>
        <v>22757219.183999997</v>
      </c>
      <c r="Q100" s="1">
        <v>12194177.52</v>
      </c>
      <c r="R100" s="1">
        <v>10563041.663999997</v>
      </c>
      <c r="S100" s="1"/>
      <c r="T100" s="1"/>
      <c r="U100" s="1"/>
      <c r="V100" s="1"/>
      <c r="W100" s="12">
        <f t="shared" si="11"/>
        <v>115309072.90212257</v>
      </c>
      <c r="X100" s="13"/>
    </row>
    <row r="101" spans="1:24" ht="38.1" customHeight="1" x14ac:dyDescent="0.25">
      <c r="A101" s="10">
        <f t="shared" si="12"/>
        <v>92</v>
      </c>
      <c r="B101" s="11" t="s">
        <v>95</v>
      </c>
      <c r="C101" s="11" t="s">
        <v>186</v>
      </c>
      <c r="D101" s="1">
        <f t="shared" si="14"/>
        <v>2499086.9588299999</v>
      </c>
      <c r="E101" s="1">
        <v>2499086.9588299999</v>
      </c>
      <c r="F101" s="1"/>
      <c r="G101" s="1">
        <f t="shared" si="10"/>
        <v>17185437.195370369</v>
      </c>
      <c r="H101" s="1">
        <f>SUM(I101:K101)</f>
        <v>11582441.25</v>
      </c>
      <c r="I101" s="1">
        <v>4596159.5219232012</v>
      </c>
      <c r="J101" s="1">
        <v>149979.94807679765</v>
      </c>
      <c r="K101" s="1">
        <v>6836301.7800000003</v>
      </c>
      <c r="L101" s="15">
        <v>4513084.7453703703</v>
      </c>
      <c r="M101" s="1">
        <v>701548</v>
      </c>
      <c r="N101" s="1">
        <v>388363.2</v>
      </c>
      <c r="O101" s="1"/>
      <c r="P101" s="1">
        <f t="shared" si="13"/>
        <v>4594412.9279999994</v>
      </c>
      <c r="Q101" s="1"/>
      <c r="R101" s="1">
        <v>4594412.9279999994</v>
      </c>
      <c r="S101" s="1"/>
      <c r="T101" s="1"/>
      <c r="U101" s="1"/>
      <c r="V101" s="1"/>
      <c r="W101" s="12">
        <f t="shared" si="11"/>
        <v>24278937.082200367</v>
      </c>
      <c r="X101" s="13"/>
    </row>
    <row r="102" spans="1:24" ht="46.5" customHeight="1" x14ac:dyDescent="0.25">
      <c r="A102" s="10">
        <f t="shared" si="12"/>
        <v>93</v>
      </c>
      <c r="B102" s="11" t="s">
        <v>96</v>
      </c>
      <c r="C102" s="11" t="s">
        <v>185</v>
      </c>
      <c r="D102" s="1">
        <f t="shared" si="14"/>
        <v>0</v>
      </c>
      <c r="E102" s="1"/>
      <c r="F102" s="1"/>
      <c r="G102" s="1">
        <f t="shared" si="10"/>
        <v>0</v>
      </c>
      <c r="H102" s="1"/>
      <c r="I102" s="1"/>
      <c r="J102" s="1"/>
      <c r="K102" s="1"/>
      <c r="L102" s="15"/>
      <c r="M102" s="1"/>
      <c r="N102" s="1"/>
      <c r="O102" s="1"/>
      <c r="P102" s="1">
        <f t="shared" si="13"/>
        <v>0</v>
      </c>
      <c r="Q102" s="1"/>
      <c r="R102" s="1"/>
      <c r="S102" s="1"/>
      <c r="T102" s="1">
        <f>U102+V102</f>
        <v>326093768.55000001</v>
      </c>
      <c r="U102" s="1">
        <v>321939795.35000002</v>
      </c>
      <c r="V102" s="1">
        <v>4153973.2</v>
      </c>
      <c r="W102" s="12">
        <f t="shared" si="11"/>
        <v>326093768.55000001</v>
      </c>
      <c r="X102" s="13"/>
    </row>
    <row r="103" spans="1:24" ht="38.1" customHeight="1" x14ac:dyDescent="0.25">
      <c r="A103" s="10">
        <f t="shared" si="12"/>
        <v>94</v>
      </c>
      <c r="B103" s="11" t="s">
        <v>97</v>
      </c>
      <c r="C103" s="11" t="s">
        <v>184</v>
      </c>
      <c r="D103" s="1">
        <f t="shared" si="14"/>
        <v>0</v>
      </c>
      <c r="E103" s="1"/>
      <c r="F103" s="1"/>
      <c r="G103" s="1">
        <f t="shared" si="10"/>
        <v>211743</v>
      </c>
      <c r="H103" s="1"/>
      <c r="I103" s="1"/>
      <c r="J103" s="1"/>
      <c r="K103" s="1"/>
      <c r="L103" s="15"/>
      <c r="M103" s="1"/>
      <c r="N103" s="1">
        <v>211743</v>
      </c>
      <c r="O103" s="1"/>
      <c r="P103" s="1">
        <f t="shared" si="13"/>
        <v>0</v>
      </c>
      <c r="Q103" s="1"/>
      <c r="R103" s="1"/>
      <c r="S103" s="1"/>
      <c r="T103" s="1"/>
      <c r="U103" s="1"/>
      <c r="V103" s="1"/>
      <c r="W103" s="12">
        <f t="shared" si="11"/>
        <v>211743</v>
      </c>
      <c r="X103" s="13"/>
    </row>
    <row r="104" spans="1:24" ht="38.1" customHeight="1" x14ac:dyDescent="0.25">
      <c r="A104" s="10">
        <f t="shared" si="12"/>
        <v>95</v>
      </c>
      <c r="B104" s="11" t="s">
        <v>98</v>
      </c>
      <c r="C104" s="11" t="s">
        <v>183</v>
      </c>
      <c r="D104" s="1">
        <f t="shared" si="14"/>
        <v>0</v>
      </c>
      <c r="E104" s="1"/>
      <c r="F104" s="1"/>
      <c r="G104" s="1">
        <f t="shared" si="10"/>
        <v>211743</v>
      </c>
      <c r="H104" s="1"/>
      <c r="I104" s="1"/>
      <c r="J104" s="1"/>
      <c r="K104" s="1"/>
      <c r="L104" s="15"/>
      <c r="M104" s="1"/>
      <c r="N104" s="1">
        <v>211743</v>
      </c>
      <c r="O104" s="1"/>
      <c r="P104" s="1">
        <f t="shared" si="13"/>
        <v>0</v>
      </c>
      <c r="Q104" s="1"/>
      <c r="R104" s="1"/>
      <c r="S104" s="1"/>
      <c r="T104" s="1"/>
      <c r="U104" s="1"/>
      <c r="V104" s="1"/>
      <c r="W104" s="12">
        <f t="shared" si="11"/>
        <v>211743</v>
      </c>
      <c r="X104" s="13"/>
    </row>
    <row r="105" spans="1:24" ht="38.1" customHeight="1" x14ac:dyDescent="0.25">
      <c r="A105" s="10">
        <f t="shared" si="12"/>
        <v>96</v>
      </c>
      <c r="B105" s="11" t="s">
        <v>135</v>
      </c>
      <c r="C105" s="11" t="s">
        <v>182</v>
      </c>
      <c r="D105" s="1">
        <f t="shared" si="14"/>
        <v>0</v>
      </c>
      <c r="E105" s="1"/>
      <c r="F105" s="1"/>
      <c r="G105" s="1">
        <f t="shared" si="10"/>
        <v>141162</v>
      </c>
      <c r="H105" s="1"/>
      <c r="I105" s="1"/>
      <c r="J105" s="1"/>
      <c r="K105" s="1"/>
      <c r="L105" s="15"/>
      <c r="M105" s="1"/>
      <c r="N105" s="1">
        <v>141162</v>
      </c>
      <c r="O105" s="1"/>
      <c r="P105" s="1">
        <f t="shared" si="13"/>
        <v>0</v>
      </c>
      <c r="Q105" s="1"/>
      <c r="R105" s="1"/>
      <c r="S105" s="1"/>
      <c r="T105" s="1"/>
      <c r="U105" s="1"/>
      <c r="V105" s="1"/>
      <c r="W105" s="12">
        <f t="shared" si="11"/>
        <v>141162</v>
      </c>
      <c r="X105" s="13"/>
    </row>
    <row r="106" spans="1:24" ht="38.1" customHeight="1" x14ac:dyDescent="0.25">
      <c r="A106" s="10">
        <f t="shared" si="12"/>
        <v>97</v>
      </c>
      <c r="B106" s="11" t="s">
        <v>99</v>
      </c>
      <c r="C106" s="11" t="s">
        <v>181</v>
      </c>
      <c r="D106" s="1">
        <f t="shared" si="14"/>
        <v>16141185.240774997</v>
      </c>
      <c r="E106" s="1">
        <v>16141185.240774997</v>
      </c>
      <c r="F106" s="1"/>
      <c r="G106" s="1">
        <f t="shared" ref="G106:G130" si="15">H106+L106+M106+N106+O106</f>
        <v>46163116.102222227</v>
      </c>
      <c r="H106" s="1">
        <f t="shared" ref="H106:H113" si="16">SUM(I106:K106)</f>
        <v>28025533.080000002</v>
      </c>
      <c r="I106" s="1">
        <v>11045890.409815799</v>
      </c>
      <c r="J106" s="1">
        <v>499971.91018420085</v>
      </c>
      <c r="K106" s="1">
        <v>16479670.760000002</v>
      </c>
      <c r="L106" s="15">
        <v>5220959.4222222231</v>
      </c>
      <c r="M106" s="1">
        <v>6686646</v>
      </c>
      <c r="N106" s="1">
        <v>6229977.5999999996</v>
      </c>
      <c r="O106" s="1"/>
      <c r="P106" s="1">
        <f t="shared" si="13"/>
        <v>9850810.4799999986</v>
      </c>
      <c r="Q106" s="1">
        <v>220864</v>
      </c>
      <c r="R106" s="1">
        <v>9629946.4799999986</v>
      </c>
      <c r="S106" s="1"/>
      <c r="T106" s="1">
        <f t="shared" ref="T106:T130" si="17">U106+V106</f>
        <v>7131290.5700000003</v>
      </c>
      <c r="U106" s="1">
        <v>7026195.9700000007</v>
      </c>
      <c r="V106" s="1">
        <v>105094.6</v>
      </c>
      <c r="W106" s="12">
        <f t="shared" ref="W106:W130" si="18">T106+P106+G106+D106+S106</f>
        <v>79286402.39299722</v>
      </c>
      <c r="X106" s="13"/>
    </row>
    <row r="107" spans="1:24" ht="38.1" customHeight="1" x14ac:dyDescent="0.25">
      <c r="A107" s="10">
        <f t="shared" si="12"/>
        <v>98</v>
      </c>
      <c r="B107" s="18" t="s">
        <v>100</v>
      </c>
      <c r="C107" s="18" t="s">
        <v>180</v>
      </c>
      <c r="D107" s="1">
        <f t="shared" si="14"/>
        <v>53832399.134009995</v>
      </c>
      <c r="E107" s="1">
        <v>53832399.134009995</v>
      </c>
      <c r="F107" s="1"/>
      <c r="G107" s="1">
        <f t="shared" si="15"/>
        <v>172553489.08222222</v>
      </c>
      <c r="H107" s="1">
        <f t="shared" si="16"/>
        <v>103302827.25999999</v>
      </c>
      <c r="I107" s="1">
        <v>41303083.049289607</v>
      </c>
      <c r="J107" s="1">
        <v>1565169.450710386</v>
      </c>
      <c r="K107" s="1">
        <v>60434574.759999998</v>
      </c>
      <c r="L107" s="15">
        <v>22375073.962222219</v>
      </c>
      <c r="M107" s="1">
        <v>26783235.859999999</v>
      </c>
      <c r="N107" s="1">
        <v>20092352</v>
      </c>
      <c r="O107" s="1"/>
      <c r="P107" s="1">
        <f t="shared" si="13"/>
        <v>17180320.359999999</v>
      </c>
      <c r="Q107" s="1">
        <v>8956725.3999999985</v>
      </c>
      <c r="R107" s="1">
        <v>8223594.959999999</v>
      </c>
      <c r="S107" s="1"/>
      <c r="T107" s="1">
        <f t="shared" si="17"/>
        <v>30480428.699999999</v>
      </c>
      <c r="U107" s="1">
        <v>29954955.699999999</v>
      </c>
      <c r="V107" s="1">
        <v>525473</v>
      </c>
      <c r="W107" s="12">
        <f t="shared" si="18"/>
        <v>274046637.27623224</v>
      </c>
      <c r="X107" s="13"/>
    </row>
    <row r="108" spans="1:24" ht="38.1" customHeight="1" x14ac:dyDescent="0.25">
      <c r="A108" s="10">
        <f t="shared" si="12"/>
        <v>99</v>
      </c>
      <c r="B108" s="14" t="s">
        <v>101</v>
      </c>
      <c r="C108" s="14" t="s">
        <v>179</v>
      </c>
      <c r="D108" s="1">
        <f t="shared" si="14"/>
        <v>76382498.137779161</v>
      </c>
      <c r="E108" s="1">
        <v>76382498.137779161</v>
      </c>
      <c r="F108" s="1"/>
      <c r="G108" s="1">
        <f t="shared" si="15"/>
        <v>79647601.781111121</v>
      </c>
      <c r="H108" s="1">
        <f t="shared" si="16"/>
        <v>56107369.520000003</v>
      </c>
      <c r="I108" s="1">
        <v>21122090.613465194</v>
      </c>
      <c r="J108" s="1">
        <v>655896.47653480992</v>
      </c>
      <c r="K108" s="1">
        <v>34329382.43</v>
      </c>
      <c r="L108" s="15">
        <v>6830320.8211111119</v>
      </c>
      <c r="M108" s="1">
        <v>9440930</v>
      </c>
      <c r="N108" s="1">
        <v>7268981.4400000004</v>
      </c>
      <c r="O108" s="1"/>
      <c r="P108" s="1">
        <f t="shared" si="13"/>
        <v>12793823.279999999</v>
      </c>
      <c r="Q108" s="1">
        <v>6848164.3999999994</v>
      </c>
      <c r="R108" s="1">
        <v>5945658.8799999999</v>
      </c>
      <c r="S108" s="1"/>
      <c r="T108" s="1">
        <f t="shared" si="17"/>
        <v>12206114.25</v>
      </c>
      <c r="U108" s="1">
        <v>11680641.25</v>
      </c>
      <c r="V108" s="1">
        <v>525473</v>
      </c>
      <c r="W108" s="12">
        <f t="shared" si="18"/>
        <v>181030037.44889027</v>
      </c>
      <c r="X108" s="13"/>
    </row>
    <row r="109" spans="1:24" ht="38.1" customHeight="1" x14ac:dyDescent="0.25">
      <c r="A109" s="10">
        <f t="shared" si="12"/>
        <v>100</v>
      </c>
      <c r="B109" s="14" t="s">
        <v>102</v>
      </c>
      <c r="C109" s="14" t="s">
        <v>178</v>
      </c>
      <c r="D109" s="1">
        <f t="shared" si="14"/>
        <v>66801367.585184544</v>
      </c>
      <c r="E109" s="1">
        <v>66801367.585184544</v>
      </c>
      <c r="F109" s="1"/>
      <c r="G109" s="1">
        <f t="shared" si="15"/>
        <v>108284646.39101852</v>
      </c>
      <c r="H109" s="1">
        <f t="shared" si="16"/>
        <v>81208869.540000007</v>
      </c>
      <c r="I109" s="1">
        <v>32742138.419374987</v>
      </c>
      <c r="J109" s="1">
        <v>1120125.8006250113</v>
      </c>
      <c r="K109" s="1">
        <v>47346605.320000008</v>
      </c>
      <c r="L109" s="15">
        <v>9468496.7310185172</v>
      </c>
      <c r="M109" s="1">
        <v>9271651</v>
      </c>
      <c r="N109" s="1">
        <v>8335629.1200000001</v>
      </c>
      <c r="O109" s="1"/>
      <c r="P109" s="1">
        <f t="shared" si="13"/>
        <v>14610567.719999999</v>
      </c>
      <c r="Q109" s="1">
        <v>8308075.4399999976</v>
      </c>
      <c r="R109" s="1">
        <v>6302492.2800000003</v>
      </c>
      <c r="S109" s="1">
        <v>6152352</v>
      </c>
      <c r="T109" s="1">
        <f t="shared" si="17"/>
        <v>13132215.02</v>
      </c>
      <c r="U109" s="1">
        <v>12606742.02</v>
      </c>
      <c r="V109" s="1">
        <v>525473</v>
      </c>
      <c r="W109" s="12">
        <f t="shared" si="18"/>
        <v>208981148.71620306</v>
      </c>
      <c r="X109" s="13"/>
    </row>
    <row r="110" spans="1:24" ht="38.1" customHeight="1" x14ac:dyDescent="0.25">
      <c r="A110" s="10">
        <f t="shared" si="12"/>
        <v>101</v>
      </c>
      <c r="B110" s="11" t="s">
        <v>103</v>
      </c>
      <c r="C110" s="11" t="s">
        <v>177</v>
      </c>
      <c r="D110" s="1">
        <f t="shared" si="14"/>
        <v>141212394.80536997</v>
      </c>
      <c r="E110" s="1">
        <v>141212394.80536997</v>
      </c>
      <c r="F110" s="1"/>
      <c r="G110" s="1">
        <f t="shared" si="15"/>
        <v>253791595.33916667</v>
      </c>
      <c r="H110" s="1">
        <f t="shared" si="16"/>
        <v>189885128.03</v>
      </c>
      <c r="I110" s="1">
        <v>72422629.689496994</v>
      </c>
      <c r="J110" s="1">
        <v>1829624.2705030143</v>
      </c>
      <c r="K110" s="1">
        <v>115632874.06999999</v>
      </c>
      <c r="L110" s="15">
        <v>17131553.309166666</v>
      </c>
      <c r="M110" s="1">
        <v>21420092</v>
      </c>
      <c r="N110" s="1">
        <v>22688176</v>
      </c>
      <c r="O110" s="1">
        <v>2666646</v>
      </c>
      <c r="P110" s="1">
        <f t="shared" si="13"/>
        <v>40911190.880000003</v>
      </c>
      <c r="Q110" s="1">
        <v>17370125.359999999</v>
      </c>
      <c r="R110" s="1">
        <v>23541065.520000003</v>
      </c>
      <c r="S110" s="1"/>
      <c r="T110" s="1">
        <f t="shared" si="17"/>
        <v>27549204.349999998</v>
      </c>
      <c r="U110" s="1">
        <v>26168258.349999998</v>
      </c>
      <c r="V110" s="1">
        <v>1380946</v>
      </c>
      <c r="W110" s="12">
        <f t="shared" si="18"/>
        <v>463464385.37453663</v>
      </c>
      <c r="X110" s="13"/>
    </row>
    <row r="111" spans="1:24" ht="38.1" customHeight="1" x14ac:dyDescent="0.25">
      <c r="A111" s="10">
        <f t="shared" si="12"/>
        <v>102</v>
      </c>
      <c r="B111" s="11" t="s">
        <v>104</v>
      </c>
      <c r="C111" s="11" t="s">
        <v>176</v>
      </c>
      <c r="D111" s="1">
        <f t="shared" si="14"/>
        <v>59066493.255630001</v>
      </c>
      <c r="E111" s="1">
        <v>59066493.255630001</v>
      </c>
      <c r="F111" s="1"/>
      <c r="G111" s="1">
        <f t="shared" si="15"/>
        <v>73627313.731851846</v>
      </c>
      <c r="H111" s="1">
        <f t="shared" si="16"/>
        <v>53077637.93999999</v>
      </c>
      <c r="I111" s="1">
        <v>20490654.658273797</v>
      </c>
      <c r="J111" s="1">
        <v>409813.08172620088</v>
      </c>
      <c r="K111" s="1">
        <v>32177170.199999992</v>
      </c>
      <c r="L111" s="15">
        <v>7314759.3918518526</v>
      </c>
      <c r="M111" s="1">
        <v>8447812.4000000004</v>
      </c>
      <c r="N111" s="1">
        <v>4787104</v>
      </c>
      <c r="O111" s="1"/>
      <c r="P111" s="1">
        <f t="shared" si="13"/>
        <v>15674994.16</v>
      </c>
      <c r="Q111" s="1"/>
      <c r="R111" s="1">
        <v>15674994.16</v>
      </c>
      <c r="S111" s="1"/>
      <c r="T111" s="1">
        <f t="shared" si="17"/>
        <v>11474785.439999999</v>
      </c>
      <c r="U111" s="1">
        <v>11212048.939999999</v>
      </c>
      <c r="V111" s="1">
        <v>262736.5</v>
      </c>
      <c r="W111" s="12">
        <f t="shared" si="18"/>
        <v>159843586.58748186</v>
      </c>
      <c r="X111" s="13"/>
    </row>
    <row r="112" spans="1:24" ht="38.1" customHeight="1" x14ac:dyDescent="0.25">
      <c r="A112" s="10">
        <f t="shared" si="12"/>
        <v>103</v>
      </c>
      <c r="B112" s="14" t="s">
        <v>123</v>
      </c>
      <c r="C112" s="14" t="s">
        <v>175</v>
      </c>
      <c r="D112" s="1">
        <f t="shared" si="14"/>
        <v>70064942.383183986</v>
      </c>
      <c r="E112" s="1">
        <v>70064942.383183986</v>
      </c>
      <c r="F112" s="1"/>
      <c r="G112" s="1">
        <f t="shared" si="15"/>
        <v>171812039.76287037</v>
      </c>
      <c r="H112" s="1">
        <f t="shared" si="16"/>
        <v>132275282.33000001</v>
      </c>
      <c r="I112" s="1">
        <v>49724371.123194776</v>
      </c>
      <c r="J112" s="1">
        <v>1988974.8568052202</v>
      </c>
      <c r="K112" s="1">
        <v>80561936.350000009</v>
      </c>
      <c r="L112" s="15">
        <v>13551572.432870371</v>
      </c>
      <c r="M112" s="1">
        <v>15224288</v>
      </c>
      <c r="N112" s="1">
        <v>10760897</v>
      </c>
      <c r="O112" s="1"/>
      <c r="P112" s="1">
        <f t="shared" si="13"/>
        <v>34134255.120000005</v>
      </c>
      <c r="Q112" s="1">
        <v>3605163.0720000002</v>
      </c>
      <c r="R112" s="1">
        <v>30529092.048000004</v>
      </c>
      <c r="S112" s="1"/>
      <c r="T112" s="1">
        <f t="shared" si="17"/>
        <v>17339649.240000002</v>
      </c>
      <c r="U112" s="1">
        <v>16809081.640000001</v>
      </c>
      <c r="V112" s="1">
        <v>530567.6</v>
      </c>
      <c r="W112" s="12">
        <f t="shared" si="18"/>
        <v>293350886.5060544</v>
      </c>
      <c r="X112" s="13"/>
    </row>
    <row r="113" spans="1:24" ht="38.1" customHeight="1" x14ac:dyDescent="0.25">
      <c r="A113" s="10">
        <f t="shared" si="12"/>
        <v>104</v>
      </c>
      <c r="B113" s="14" t="s">
        <v>105</v>
      </c>
      <c r="C113" s="14" t="s">
        <v>174</v>
      </c>
      <c r="D113" s="1">
        <f t="shared" si="14"/>
        <v>267866521.25451505</v>
      </c>
      <c r="E113" s="1">
        <v>267866521.25451505</v>
      </c>
      <c r="F113" s="1"/>
      <c r="G113" s="1">
        <f t="shared" si="15"/>
        <v>252268393.78425926</v>
      </c>
      <c r="H113" s="1">
        <f t="shared" si="16"/>
        <v>169177327.90000001</v>
      </c>
      <c r="I113" s="1">
        <v>68588917.735548675</v>
      </c>
      <c r="J113" s="1">
        <v>938585.20445132256</v>
      </c>
      <c r="K113" s="1">
        <v>99649824.960000008</v>
      </c>
      <c r="L113" s="15">
        <v>24274613.384259261</v>
      </c>
      <c r="M113" s="1">
        <v>28051120.5</v>
      </c>
      <c r="N113" s="1">
        <v>27266333</v>
      </c>
      <c r="O113" s="1">
        <v>3498999</v>
      </c>
      <c r="P113" s="1">
        <f t="shared" si="13"/>
        <v>55963058.675999992</v>
      </c>
      <c r="Q113" s="1">
        <v>21050092.307999998</v>
      </c>
      <c r="R113" s="1">
        <v>34912966.367999993</v>
      </c>
      <c r="S113" s="1"/>
      <c r="T113" s="1">
        <f t="shared" si="17"/>
        <v>41814023.13000001</v>
      </c>
      <c r="U113" s="1">
        <v>40752887.930000007</v>
      </c>
      <c r="V113" s="1">
        <v>1061135.2</v>
      </c>
      <c r="W113" s="12">
        <f t="shared" si="18"/>
        <v>617911996.84477425</v>
      </c>
      <c r="X113" s="13"/>
    </row>
    <row r="114" spans="1:24" ht="38.1" customHeight="1" x14ac:dyDescent="0.25">
      <c r="A114" s="10">
        <f t="shared" si="12"/>
        <v>105</v>
      </c>
      <c r="B114" s="14" t="s">
        <v>106</v>
      </c>
      <c r="C114" s="14" t="s">
        <v>173</v>
      </c>
      <c r="D114" s="1">
        <f t="shared" si="14"/>
        <v>0</v>
      </c>
      <c r="E114" s="1"/>
      <c r="F114" s="1"/>
      <c r="G114" s="1">
        <f t="shared" si="15"/>
        <v>33126016.000000004</v>
      </c>
      <c r="H114" s="1"/>
      <c r="I114" s="1"/>
      <c r="J114" s="1"/>
      <c r="K114" s="1"/>
      <c r="L114" s="15"/>
      <c r="M114" s="1"/>
      <c r="N114" s="1">
        <v>33126016.000000004</v>
      </c>
      <c r="O114" s="1"/>
      <c r="P114" s="1">
        <f t="shared" si="13"/>
        <v>0</v>
      </c>
      <c r="Q114" s="1"/>
      <c r="R114" s="1"/>
      <c r="S114" s="1"/>
      <c r="T114" s="1">
        <f t="shared" si="17"/>
        <v>0</v>
      </c>
      <c r="U114" s="1"/>
      <c r="V114" s="1"/>
      <c r="W114" s="12">
        <f t="shared" si="18"/>
        <v>33126016.000000004</v>
      </c>
      <c r="X114" s="13"/>
    </row>
    <row r="115" spans="1:24" ht="38.1" customHeight="1" x14ac:dyDescent="0.25">
      <c r="A115" s="10">
        <f t="shared" si="12"/>
        <v>106</v>
      </c>
      <c r="B115" s="11" t="s">
        <v>107</v>
      </c>
      <c r="C115" s="11" t="s">
        <v>172</v>
      </c>
      <c r="D115" s="1">
        <f t="shared" si="14"/>
        <v>99685790.874476805</v>
      </c>
      <c r="E115" s="1">
        <v>99685790.874476805</v>
      </c>
      <c r="F115" s="1"/>
      <c r="G115" s="1">
        <f t="shared" si="15"/>
        <v>110622838.24990739</v>
      </c>
      <c r="H115" s="1">
        <f t="shared" ref="H115:H126" si="19">SUM(I115:K115)</f>
        <v>83670028.529999986</v>
      </c>
      <c r="I115" s="1">
        <v>32802038.323982939</v>
      </c>
      <c r="J115" s="1">
        <v>1501988.1360170618</v>
      </c>
      <c r="K115" s="1">
        <v>49366002.069999985</v>
      </c>
      <c r="L115" s="15">
        <v>10397247.719907407</v>
      </c>
      <c r="M115" s="1">
        <v>11620113</v>
      </c>
      <c r="N115" s="1">
        <v>4935449</v>
      </c>
      <c r="O115" s="1"/>
      <c r="P115" s="1">
        <f t="shared" si="13"/>
        <v>24254180.159999996</v>
      </c>
      <c r="Q115" s="1">
        <v>18026312.303999998</v>
      </c>
      <c r="R115" s="1">
        <v>6227867.8559999997</v>
      </c>
      <c r="S115" s="1"/>
      <c r="T115" s="1">
        <f t="shared" si="17"/>
        <v>21445742.200000003</v>
      </c>
      <c r="U115" s="1">
        <v>20915174.600000001</v>
      </c>
      <c r="V115" s="1">
        <v>530567.6</v>
      </c>
      <c r="W115" s="12">
        <f t="shared" si="18"/>
        <v>256008551.48438418</v>
      </c>
      <c r="X115" s="13"/>
    </row>
    <row r="116" spans="1:24" ht="38.1" customHeight="1" x14ac:dyDescent="0.25">
      <c r="A116" s="10">
        <f t="shared" si="12"/>
        <v>107</v>
      </c>
      <c r="B116" s="11" t="s">
        <v>108</v>
      </c>
      <c r="C116" s="11" t="s">
        <v>171</v>
      </c>
      <c r="D116" s="1">
        <f t="shared" si="14"/>
        <v>42305608.717330009</v>
      </c>
      <c r="E116" s="1">
        <v>42305608.717330009</v>
      </c>
      <c r="F116" s="1"/>
      <c r="G116" s="1">
        <f t="shared" si="15"/>
        <v>17700246.438796297</v>
      </c>
      <c r="H116" s="1">
        <f t="shared" si="19"/>
        <v>13631071.33</v>
      </c>
      <c r="I116" s="1">
        <v>5433773.84073216</v>
      </c>
      <c r="J116" s="1">
        <v>57197.61926784087</v>
      </c>
      <c r="K116" s="1">
        <v>8140099.8699999992</v>
      </c>
      <c r="L116" s="15">
        <v>2775166.1087962962</v>
      </c>
      <c r="M116" s="1">
        <v>350774</v>
      </c>
      <c r="N116" s="1">
        <v>809090</v>
      </c>
      <c r="O116" s="1">
        <v>134145</v>
      </c>
      <c r="P116" s="1">
        <f t="shared" si="13"/>
        <v>5829815.7120000003</v>
      </c>
      <c r="Q116" s="1">
        <v>3152778.3839999996</v>
      </c>
      <c r="R116" s="1">
        <v>2677037.3280000007</v>
      </c>
      <c r="S116" s="1"/>
      <c r="T116" s="1">
        <f t="shared" si="17"/>
        <v>0</v>
      </c>
      <c r="U116" s="1"/>
      <c r="V116" s="1"/>
      <c r="W116" s="12">
        <f t="shared" si="18"/>
        <v>65835670.868126303</v>
      </c>
      <c r="X116" s="13"/>
    </row>
    <row r="117" spans="1:24" ht="38.1" customHeight="1" x14ac:dyDescent="0.25">
      <c r="A117" s="10">
        <f t="shared" si="12"/>
        <v>108</v>
      </c>
      <c r="B117" s="11" t="s">
        <v>109</v>
      </c>
      <c r="C117" s="11" t="s">
        <v>170</v>
      </c>
      <c r="D117" s="1">
        <f t="shared" si="14"/>
        <v>167013064.88807845</v>
      </c>
      <c r="E117" s="1">
        <v>167013064.88807845</v>
      </c>
      <c r="F117" s="1"/>
      <c r="G117" s="1">
        <f t="shared" si="15"/>
        <v>186046702.64074072</v>
      </c>
      <c r="H117" s="1">
        <f t="shared" si="19"/>
        <v>125880028.39999999</v>
      </c>
      <c r="I117" s="1">
        <v>51043049.684951298</v>
      </c>
      <c r="J117" s="1">
        <v>1101455.2450486943</v>
      </c>
      <c r="K117" s="1">
        <v>73735523.469999999</v>
      </c>
      <c r="L117" s="15">
        <v>18301103.240740743</v>
      </c>
      <c r="M117" s="1">
        <v>18842886</v>
      </c>
      <c r="N117" s="1">
        <v>19822705</v>
      </c>
      <c r="O117" s="1">
        <v>3199980</v>
      </c>
      <c r="P117" s="1">
        <f t="shared" si="13"/>
        <v>31796796.191999998</v>
      </c>
      <c r="Q117" s="1">
        <v>265036.79999999999</v>
      </c>
      <c r="R117" s="1">
        <v>31531759.391999997</v>
      </c>
      <c r="S117" s="1"/>
      <c r="T117" s="1">
        <f t="shared" si="17"/>
        <v>25381492.910000004</v>
      </c>
      <c r="U117" s="1">
        <v>24850925.310000002</v>
      </c>
      <c r="V117" s="1">
        <v>530567.6</v>
      </c>
      <c r="W117" s="12">
        <f t="shared" si="18"/>
        <v>410238056.6308192</v>
      </c>
      <c r="X117" s="13"/>
    </row>
    <row r="118" spans="1:24" ht="38.1" customHeight="1" x14ac:dyDescent="0.25">
      <c r="A118" s="10">
        <f t="shared" si="12"/>
        <v>109</v>
      </c>
      <c r="B118" s="11" t="s">
        <v>110</v>
      </c>
      <c r="C118" s="11" t="s">
        <v>169</v>
      </c>
      <c r="D118" s="1">
        <f t="shared" si="14"/>
        <v>0</v>
      </c>
      <c r="E118" s="1"/>
      <c r="F118" s="1"/>
      <c r="G118" s="1">
        <f t="shared" si="15"/>
        <v>5822569.3600000003</v>
      </c>
      <c r="H118" s="1">
        <f t="shared" si="19"/>
        <v>0</v>
      </c>
      <c r="I118" s="1">
        <v>0</v>
      </c>
      <c r="J118" s="1"/>
      <c r="K118" s="1"/>
      <c r="L118" s="15"/>
      <c r="M118" s="1"/>
      <c r="N118" s="1">
        <v>4061126.16</v>
      </c>
      <c r="O118" s="1">
        <v>1761443.2</v>
      </c>
      <c r="P118" s="1">
        <f t="shared" si="13"/>
        <v>0</v>
      </c>
      <c r="Q118" s="1"/>
      <c r="R118" s="1"/>
      <c r="S118" s="1"/>
      <c r="T118" s="1">
        <f t="shared" si="17"/>
        <v>0</v>
      </c>
      <c r="U118" s="1"/>
      <c r="V118" s="1"/>
      <c r="W118" s="12">
        <f t="shared" si="18"/>
        <v>5822569.3600000003</v>
      </c>
      <c r="X118" s="13"/>
    </row>
    <row r="119" spans="1:24" ht="38.1" customHeight="1" x14ac:dyDescent="0.25">
      <c r="A119" s="10">
        <f t="shared" si="12"/>
        <v>110</v>
      </c>
      <c r="B119" s="11" t="s">
        <v>111</v>
      </c>
      <c r="C119" s="11" t="s">
        <v>168</v>
      </c>
      <c r="D119" s="1">
        <f t="shared" si="14"/>
        <v>104522431.42499271</v>
      </c>
      <c r="E119" s="1">
        <v>104522431.42499271</v>
      </c>
      <c r="F119" s="1"/>
      <c r="G119" s="1">
        <f t="shared" si="15"/>
        <v>91765621.211203694</v>
      </c>
      <c r="H119" s="1">
        <f t="shared" si="19"/>
        <v>67787940.569999993</v>
      </c>
      <c r="I119" s="1">
        <v>27161751.708583131</v>
      </c>
      <c r="J119" s="1">
        <v>771965.57141686976</v>
      </c>
      <c r="K119" s="1">
        <v>39854223.289999999</v>
      </c>
      <c r="L119" s="15">
        <v>10319259.641203701</v>
      </c>
      <c r="M119" s="1">
        <v>8035245.5</v>
      </c>
      <c r="N119" s="1">
        <v>5623175.5</v>
      </c>
      <c r="O119" s="1"/>
      <c r="P119" s="1">
        <f t="shared" si="13"/>
        <v>19899294.239999998</v>
      </c>
      <c r="Q119" s="1">
        <v>11622857.567999998</v>
      </c>
      <c r="R119" s="1">
        <v>8276436.6720000003</v>
      </c>
      <c r="S119" s="1"/>
      <c r="T119" s="1">
        <f t="shared" si="17"/>
        <v>21638561.740000002</v>
      </c>
      <c r="U119" s="1">
        <v>21107994.140000001</v>
      </c>
      <c r="V119" s="1">
        <v>530567.6</v>
      </c>
      <c r="W119" s="12">
        <f t="shared" si="18"/>
        <v>237825908.61619639</v>
      </c>
      <c r="X119" s="13"/>
    </row>
    <row r="120" spans="1:24" ht="38.1" customHeight="1" x14ac:dyDescent="0.25">
      <c r="A120" s="10">
        <f t="shared" si="12"/>
        <v>111</v>
      </c>
      <c r="B120" s="14" t="s">
        <v>112</v>
      </c>
      <c r="C120" s="14" t="s">
        <v>167</v>
      </c>
      <c r="D120" s="1">
        <f t="shared" si="14"/>
        <v>174366414.73514581</v>
      </c>
      <c r="E120" s="1">
        <v>174366414.73514581</v>
      </c>
      <c r="F120" s="1"/>
      <c r="G120" s="1">
        <f t="shared" si="15"/>
        <v>195861099.02064815</v>
      </c>
      <c r="H120" s="1">
        <f t="shared" si="19"/>
        <v>159175021.56</v>
      </c>
      <c r="I120" s="1">
        <v>66357258.180243045</v>
      </c>
      <c r="J120" s="1">
        <v>1431919.7397569567</v>
      </c>
      <c r="K120" s="1">
        <v>91385843.640000001</v>
      </c>
      <c r="L120" s="15">
        <v>11728465.460648147</v>
      </c>
      <c r="M120" s="1">
        <v>14115806</v>
      </c>
      <c r="N120" s="1">
        <v>10841806</v>
      </c>
      <c r="O120" s="1"/>
      <c r="P120" s="1">
        <f t="shared" si="13"/>
        <v>27648307.68</v>
      </c>
      <c r="Q120" s="1">
        <v>11418282.288000003</v>
      </c>
      <c r="R120" s="1">
        <v>16230025.391999999</v>
      </c>
      <c r="S120" s="1"/>
      <c r="T120" s="1">
        <f t="shared" si="17"/>
        <v>21498927.899999999</v>
      </c>
      <c r="U120" s="1">
        <v>20968360.299999997</v>
      </c>
      <c r="V120" s="1">
        <v>530567.6</v>
      </c>
      <c r="W120" s="12">
        <f t="shared" si="18"/>
        <v>419374749.33579397</v>
      </c>
      <c r="X120" s="13"/>
    </row>
    <row r="121" spans="1:24" ht="57" customHeight="1" x14ac:dyDescent="0.25">
      <c r="A121" s="10">
        <f t="shared" si="12"/>
        <v>112</v>
      </c>
      <c r="B121" s="14" t="s">
        <v>113</v>
      </c>
      <c r="C121" s="14" t="s">
        <v>166</v>
      </c>
      <c r="D121" s="1">
        <f t="shared" si="14"/>
        <v>475726.06969999999</v>
      </c>
      <c r="E121" s="1">
        <v>475726.06969999999</v>
      </c>
      <c r="F121" s="1"/>
      <c r="G121" s="1">
        <f t="shared" si="15"/>
        <v>0</v>
      </c>
      <c r="H121" s="1">
        <f t="shared" si="19"/>
        <v>0</v>
      </c>
      <c r="I121" s="1"/>
      <c r="J121" s="1"/>
      <c r="K121" s="1"/>
      <c r="L121" s="19"/>
      <c r="M121" s="1"/>
      <c r="N121" s="1"/>
      <c r="O121" s="1"/>
      <c r="P121" s="1">
        <f t="shared" si="13"/>
        <v>0</v>
      </c>
      <c r="Q121" s="1"/>
      <c r="R121" s="1"/>
      <c r="S121" s="1"/>
      <c r="T121" s="1">
        <f t="shared" si="17"/>
        <v>0</v>
      </c>
      <c r="U121" s="1"/>
      <c r="V121" s="1"/>
      <c r="W121" s="12">
        <f t="shared" si="18"/>
        <v>475726.06969999999</v>
      </c>
      <c r="X121" s="13"/>
    </row>
    <row r="122" spans="1:24" ht="38.1" customHeight="1" x14ac:dyDescent="0.25">
      <c r="A122" s="10">
        <f t="shared" si="12"/>
        <v>113</v>
      </c>
      <c r="B122" s="11" t="s">
        <v>114</v>
      </c>
      <c r="C122" s="11" t="s">
        <v>165</v>
      </c>
      <c r="D122" s="1">
        <f t="shared" si="14"/>
        <v>115720579.25855701</v>
      </c>
      <c r="E122" s="1">
        <v>115720579.25855701</v>
      </c>
      <c r="F122" s="1"/>
      <c r="G122" s="1">
        <f t="shared" si="15"/>
        <v>161571725.28212962</v>
      </c>
      <c r="H122" s="1">
        <f t="shared" si="19"/>
        <v>125552170.33999999</v>
      </c>
      <c r="I122" s="1">
        <v>49591830.058606833</v>
      </c>
      <c r="J122" s="1">
        <v>1618259.7413931638</v>
      </c>
      <c r="K122" s="1">
        <v>74342080.539999992</v>
      </c>
      <c r="L122" s="15">
        <v>12441950.942129629</v>
      </c>
      <c r="M122" s="1">
        <v>17833065</v>
      </c>
      <c r="N122" s="1">
        <v>5744539</v>
      </c>
      <c r="O122" s="1"/>
      <c r="P122" s="1">
        <f t="shared" si="13"/>
        <v>14327889.407999996</v>
      </c>
      <c r="Q122" s="1">
        <v>3805928.4479999999</v>
      </c>
      <c r="R122" s="1">
        <v>10521960.959999997</v>
      </c>
      <c r="S122" s="1"/>
      <c r="T122" s="1">
        <f t="shared" si="17"/>
        <v>23489870.890000001</v>
      </c>
      <c r="U122" s="1">
        <v>22959303.289999999</v>
      </c>
      <c r="V122" s="1">
        <v>530567.6</v>
      </c>
      <c r="W122" s="12">
        <f t="shared" si="18"/>
        <v>315110064.83868665</v>
      </c>
      <c r="X122" s="13"/>
    </row>
    <row r="123" spans="1:24" ht="38.1" customHeight="1" x14ac:dyDescent="0.25">
      <c r="A123" s="10">
        <f t="shared" si="12"/>
        <v>114</v>
      </c>
      <c r="B123" s="11" t="s">
        <v>115</v>
      </c>
      <c r="C123" s="11" t="s">
        <v>164</v>
      </c>
      <c r="D123" s="1">
        <f t="shared" si="14"/>
        <v>94064984.816740021</v>
      </c>
      <c r="E123" s="1">
        <v>94064984.816740021</v>
      </c>
      <c r="F123" s="1"/>
      <c r="G123" s="1">
        <f t="shared" si="15"/>
        <v>126863097.86574075</v>
      </c>
      <c r="H123" s="1">
        <f t="shared" si="19"/>
        <v>95774075.25</v>
      </c>
      <c r="I123" s="1">
        <v>37050458.991856128</v>
      </c>
      <c r="J123" s="1">
        <v>390004.83814387023</v>
      </c>
      <c r="K123" s="1">
        <v>58333611.420000009</v>
      </c>
      <c r="L123" s="15">
        <v>8817807.1157407425</v>
      </c>
      <c r="M123" s="1">
        <v>12319408.5</v>
      </c>
      <c r="N123" s="1">
        <v>9951807</v>
      </c>
      <c r="O123" s="1"/>
      <c r="P123" s="1">
        <f t="shared" si="13"/>
        <v>9479206.7999999989</v>
      </c>
      <c r="Q123" s="1">
        <v>6577385.1359999999</v>
      </c>
      <c r="R123" s="1">
        <v>2901821.6639999994</v>
      </c>
      <c r="S123" s="1"/>
      <c r="T123" s="1">
        <f t="shared" si="17"/>
        <v>14340535.120000001</v>
      </c>
      <c r="U123" s="1">
        <v>14075251.32</v>
      </c>
      <c r="V123" s="1">
        <v>265283.8</v>
      </c>
      <c r="W123" s="12">
        <f t="shared" si="18"/>
        <v>244747824.60248077</v>
      </c>
      <c r="X123" s="13"/>
    </row>
    <row r="124" spans="1:24" ht="38.1" customHeight="1" x14ac:dyDescent="0.25">
      <c r="A124" s="10">
        <f t="shared" si="12"/>
        <v>115</v>
      </c>
      <c r="B124" s="11" t="s">
        <v>116</v>
      </c>
      <c r="C124" s="11" t="s">
        <v>159</v>
      </c>
      <c r="D124" s="1">
        <f t="shared" si="14"/>
        <v>15254200.621169999</v>
      </c>
      <c r="E124" s="1">
        <v>15254200.621169999</v>
      </c>
      <c r="F124" s="1"/>
      <c r="G124" s="1">
        <f t="shared" si="15"/>
        <v>31799618.828981485</v>
      </c>
      <c r="H124" s="1">
        <f t="shared" si="19"/>
        <v>28740830.660000004</v>
      </c>
      <c r="I124" s="1">
        <v>11844703.294351196</v>
      </c>
      <c r="J124" s="1">
        <v>274298.3656488061</v>
      </c>
      <c r="K124" s="1">
        <v>16621829</v>
      </c>
      <c r="L124" s="15">
        <v>1108016.1689814813</v>
      </c>
      <c r="M124" s="1">
        <v>1149772.8999999999</v>
      </c>
      <c r="N124" s="1">
        <v>800999.1</v>
      </c>
      <c r="O124" s="1"/>
      <c r="P124" s="1">
        <f t="shared" si="13"/>
        <v>2874986.6880000001</v>
      </c>
      <c r="Q124" s="1">
        <v>1709653.0079999999</v>
      </c>
      <c r="R124" s="1">
        <v>1165333.68</v>
      </c>
      <c r="S124" s="1"/>
      <c r="T124" s="1">
        <f t="shared" si="17"/>
        <v>1747458.77</v>
      </c>
      <c r="U124" s="1">
        <v>1641345.25</v>
      </c>
      <c r="V124" s="1">
        <v>106113.52</v>
      </c>
      <c r="W124" s="12">
        <f t="shared" si="18"/>
        <v>51676264.908151485</v>
      </c>
      <c r="X124" s="13"/>
    </row>
    <row r="125" spans="1:24" ht="38.1" customHeight="1" x14ac:dyDescent="0.25">
      <c r="A125" s="10">
        <f t="shared" si="12"/>
        <v>116</v>
      </c>
      <c r="B125" s="11" t="s">
        <v>117</v>
      </c>
      <c r="C125" s="11" t="s">
        <v>158</v>
      </c>
      <c r="D125" s="1">
        <f t="shared" si="14"/>
        <v>28324651.865932915</v>
      </c>
      <c r="E125" s="1">
        <v>28324651.865932915</v>
      </c>
      <c r="F125" s="1"/>
      <c r="G125" s="1">
        <f t="shared" si="15"/>
        <v>35332565.181296289</v>
      </c>
      <c r="H125" s="1">
        <f t="shared" si="19"/>
        <v>29120137.689999998</v>
      </c>
      <c r="I125" s="1">
        <v>13550101.778989015</v>
      </c>
      <c r="J125" s="1">
        <v>142632.66101098247</v>
      </c>
      <c r="K125" s="1">
        <v>15427403.25</v>
      </c>
      <c r="L125" s="15">
        <v>1251848.4912962962</v>
      </c>
      <c r="M125" s="1">
        <v>2490448</v>
      </c>
      <c r="N125" s="20">
        <v>2470131</v>
      </c>
      <c r="O125" s="1"/>
      <c r="P125" s="1">
        <f t="shared" si="13"/>
        <v>10336025.024</v>
      </c>
      <c r="Q125" s="1">
        <v>9912759.8739999998</v>
      </c>
      <c r="R125" s="1">
        <v>423265.14999999991</v>
      </c>
      <c r="S125" s="1"/>
      <c r="T125" s="1">
        <f t="shared" si="17"/>
        <v>2796538.61</v>
      </c>
      <c r="U125" s="1">
        <v>2689839.55</v>
      </c>
      <c r="V125" s="1">
        <v>106699.06</v>
      </c>
      <c r="W125" s="12">
        <f t="shared" si="18"/>
        <v>76789780.681229204</v>
      </c>
      <c r="X125" s="13"/>
    </row>
    <row r="126" spans="1:24" ht="38.1" customHeight="1" x14ac:dyDescent="0.25">
      <c r="A126" s="10">
        <f t="shared" si="12"/>
        <v>117</v>
      </c>
      <c r="B126" s="11" t="s">
        <v>118</v>
      </c>
      <c r="C126" s="11" t="s">
        <v>157</v>
      </c>
      <c r="D126" s="1">
        <f t="shared" si="14"/>
        <v>94630477.103747651</v>
      </c>
      <c r="E126" s="1">
        <v>94630477.103747651</v>
      </c>
      <c r="F126" s="1"/>
      <c r="G126" s="1">
        <f t="shared" si="15"/>
        <v>106727691.26685277</v>
      </c>
      <c r="H126" s="1">
        <f t="shared" si="19"/>
        <v>87681750</v>
      </c>
      <c r="I126" s="1">
        <v>32193657.48897792</v>
      </c>
      <c r="J126" s="1">
        <v>694705.26102207974</v>
      </c>
      <c r="K126" s="1">
        <v>54793387.25</v>
      </c>
      <c r="L126" s="15">
        <v>5034569.1427777773</v>
      </c>
      <c r="M126" s="1">
        <v>7123515.9740749849</v>
      </c>
      <c r="N126" s="1">
        <v>6887856.1500000004</v>
      </c>
      <c r="O126" s="1"/>
      <c r="P126" s="1">
        <f t="shared" si="13"/>
        <v>3608697.8819999998</v>
      </c>
      <c r="Q126" s="1"/>
      <c r="R126" s="1">
        <v>3608697.8819999998</v>
      </c>
      <c r="S126" s="1"/>
      <c r="T126" s="1">
        <f t="shared" si="17"/>
        <v>10872140.550000001</v>
      </c>
      <c r="U126" s="1">
        <v>10764406.23</v>
      </c>
      <c r="V126" s="1">
        <v>107734.32</v>
      </c>
      <c r="W126" s="12">
        <f t="shared" si="18"/>
        <v>215839006.80260041</v>
      </c>
      <c r="X126" s="13"/>
    </row>
    <row r="127" spans="1:24" ht="38.1" customHeight="1" x14ac:dyDescent="0.25">
      <c r="A127" s="10">
        <f t="shared" si="12"/>
        <v>118</v>
      </c>
      <c r="B127" s="11" t="s">
        <v>119</v>
      </c>
      <c r="C127" s="11" t="s">
        <v>160</v>
      </c>
      <c r="D127" s="1">
        <f t="shared" si="14"/>
        <v>0</v>
      </c>
      <c r="E127" s="1"/>
      <c r="F127" s="1"/>
      <c r="G127" s="1">
        <f t="shared" si="15"/>
        <v>0</v>
      </c>
      <c r="H127" s="1"/>
      <c r="I127" s="1"/>
      <c r="J127" s="1"/>
      <c r="K127" s="1"/>
      <c r="L127" s="15"/>
      <c r="M127" s="1"/>
      <c r="N127" s="1"/>
      <c r="O127" s="1"/>
      <c r="P127" s="1">
        <f t="shared" si="13"/>
        <v>604267.63500000001</v>
      </c>
      <c r="Q127" s="1">
        <v>604267.63500000001</v>
      </c>
      <c r="R127" s="1"/>
      <c r="S127" s="1"/>
      <c r="T127" s="1">
        <f t="shared" si="17"/>
        <v>0</v>
      </c>
      <c r="U127" s="1"/>
      <c r="V127" s="1"/>
      <c r="W127" s="12">
        <f t="shared" si="18"/>
        <v>604267.63500000001</v>
      </c>
      <c r="X127" s="13"/>
    </row>
    <row r="128" spans="1:24" ht="38.1" customHeight="1" x14ac:dyDescent="0.25">
      <c r="A128" s="10">
        <f t="shared" si="12"/>
        <v>119</v>
      </c>
      <c r="B128" s="11" t="s">
        <v>120</v>
      </c>
      <c r="C128" s="11" t="s">
        <v>162</v>
      </c>
      <c r="D128" s="1">
        <f t="shared" si="14"/>
        <v>1459446.568</v>
      </c>
      <c r="E128" s="1"/>
      <c r="F128" s="1">
        <v>1459446.568</v>
      </c>
      <c r="G128" s="1">
        <f t="shared" si="15"/>
        <v>0</v>
      </c>
      <c r="H128" s="1"/>
      <c r="I128" s="1"/>
      <c r="J128" s="1"/>
      <c r="K128" s="1"/>
      <c r="L128" s="15"/>
      <c r="M128" s="1"/>
      <c r="N128" s="1"/>
      <c r="O128" s="1"/>
      <c r="P128" s="1">
        <f t="shared" si="13"/>
        <v>0</v>
      </c>
      <c r="Q128" s="1"/>
      <c r="R128" s="1"/>
      <c r="S128" s="1"/>
      <c r="T128" s="1">
        <f t="shared" si="17"/>
        <v>0</v>
      </c>
      <c r="U128" s="1"/>
      <c r="V128" s="1"/>
      <c r="W128" s="12">
        <f t="shared" si="18"/>
        <v>1459446.568</v>
      </c>
      <c r="X128" s="13"/>
    </row>
    <row r="129" spans="1:24" ht="38.1" customHeight="1" x14ac:dyDescent="0.25">
      <c r="A129" s="10">
        <f t="shared" si="12"/>
        <v>120</v>
      </c>
      <c r="B129" s="11" t="s">
        <v>137</v>
      </c>
      <c r="C129" s="11" t="s">
        <v>163</v>
      </c>
      <c r="D129" s="1">
        <f t="shared" si="14"/>
        <v>2888890.0093999999</v>
      </c>
      <c r="E129" s="1"/>
      <c r="F129" s="1">
        <v>2888890.0093999999</v>
      </c>
      <c r="G129" s="1">
        <f t="shared" si="15"/>
        <v>0</v>
      </c>
      <c r="H129" s="1"/>
      <c r="I129" s="1"/>
      <c r="J129" s="1"/>
      <c r="K129" s="1"/>
      <c r="L129" s="1"/>
      <c r="M129" s="1"/>
      <c r="N129" s="1"/>
      <c r="O129" s="1"/>
      <c r="P129" s="1">
        <f t="shared" si="13"/>
        <v>0</v>
      </c>
      <c r="Q129" s="1"/>
      <c r="R129" s="1"/>
      <c r="S129" s="1"/>
      <c r="T129" s="1">
        <f t="shared" si="17"/>
        <v>0</v>
      </c>
      <c r="U129" s="1"/>
      <c r="V129" s="1"/>
      <c r="W129" s="12">
        <f t="shared" si="18"/>
        <v>2888890.0093999999</v>
      </c>
      <c r="X129" s="13"/>
    </row>
    <row r="130" spans="1:24" ht="31.5" customHeight="1" x14ac:dyDescent="0.25">
      <c r="A130" s="10">
        <f t="shared" si="12"/>
        <v>121</v>
      </c>
      <c r="B130" s="11" t="s">
        <v>138</v>
      </c>
      <c r="C130" s="11" t="s">
        <v>161</v>
      </c>
      <c r="D130" s="1">
        <f t="shared" si="14"/>
        <v>0</v>
      </c>
      <c r="E130" s="1"/>
      <c r="F130" s="1"/>
      <c r="G130" s="1">
        <f t="shared" si="15"/>
        <v>0</v>
      </c>
      <c r="H130" s="1"/>
      <c r="I130" s="1"/>
      <c r="J130" s="1"/>
      <c r="K130" s="1"/>
      <c r="L130" s="1"/>
      <c r="M130" s="1"/>
      <c r="N130" s="1"/>
      <c r="O130" s="1"/>
      <c r="P130" s="1">
        <f t="shared" si="13"/>
        <v>604267.63500000001</v>
      </c>
      <c r="Q130" s="1">
        <v>604267.63500000001</v>
      </c>
      <c r="R130" s="1"/>
      <c r="S130" s="1"/>
      <c r="T130" s="1">
        <f t="shared" si="17"/>
        <v>0</v>
      </c>
      <c r="U130" s="1"/>
      <c r="V130" s="1"/>
      <c r="W130" s="12">
        <f t="shared" si="18"/>
        <v>604267.63500000001</v>
      </c>
      <c r="X130" s="13"/>
    </row>
    <row r="131" spans="1:24" s="23" customFormat="1" ht="31.5" customHeight="1" x14ac:dyDescent="0.25">
      <c r="A131" s="21"/>
      <c r="B131" s="22" t="s">
        <v>275</v>
      </c>
      <c r="C131" s="22"/>
      <c r="D131" s="12">
        <f t="shared" ref="D131:K131" si="20">SUM(D10:D130)</f>
        <v>8400783196.5535545</v>
      </c>
      <c r="E131" s="12">
        <f t="shared" si="20"/>
        <v>7590123313.8005562</v>
      </c>
      <c r="F131" s="12">
        <f t="shared" si="20"/>
        <v>810659882.75300014</v>
      </c>
      <c r="G131" s="12">
        <f t="shared" si="20"/>
        <v>7161805360.4995031</v>
      </c>
      <c r="H131" s="12">
        <f t="shared" si="20"/>
        <v>3228276834.7700005</v>
      </c>
      <c r="I131" s="12">
        <f t="shared" si="20"/>
        <v>1272774706.5889719</v>
      </c>
      <c r="J131" s="12">
        <f t="shared" si="20"/>
        <v>41322152.291027918</v>
      </c>
      <c r="K131" s="12">
        <f t="shared" si="20"/>
        <v>1914179975.8899996</v>
      </c>
      <c r="L131" s="12">
        <f t="shared" ref="L131:W131" si="21">SUM(L10:L130)</f>
        <v>623794514.5114814</v>
      </c>
      <c r="M131" s="12">
        <f t="shared" si="21"/>
        <v>586135356.2840749</v>
      </c>
      <c r="N131" s="12">
        <f t="shared" si="21"/>
        <v>1990465350.4339471</v>
      </c>
      <c r="O131" s="12">
        <f t="shared" si="21"/>
        <v>733133304.50000012</v>
      </c>
      <c r="P131" s="12">
        <f t="shared" si="21"/>
        <v>1439666621.8330667</v>
      </c>
      <c r="Q131" s="12">
        <f t="shared" si="21"/>
        <v>506115848.25066674</v>
      </c>
      <c r="R131" s="12">
        <f t="shared" si="21"/>
        <v>933550773.58239973</v>
      </c>
      <c r="S131" s="12">
        <f t="shared" si="21"/>
        <v>432069972</v>
      </c>
      <c r="T131" s="12">
        <f t="shared" si="21"/>
        <v>1264391360.4400003</v>
      </c>
      <c r="U131" s="12">
        <f t="shared" si="21"/>
        <v>1249796151.6399999</v>
      </c>
      <c r="V131" s="12">
        <f t="shared" si="21"/>
        <v>14595208.799999999</v>
      </c>
      <c r="W131" s="12">
        <f t="shared" si="21"/>
        <v>18698716511.326122</v>
      </c>
      <c r="X131" s="13"/>
    </row>
    <row r="132" spans="1:24" s="23" customFormat="1" ht="30.75" hidden="1" customHeight="1" x14ac:dyDescent="0.2">
      <c r="A132" s="21"/>
      <c r="B132" s="24" t="s">
        <v>266</v>
      </c>
      <c r="C132" s="24"/>
      <c r="D132" s="12">
        <v>8374258995.7197857</v>
      </c>
      <c r="E132" s="12">
        <v>7568137357.8187885</v>
      </c>
      <c r="F132" s="12">
        <v>806121637.90100026</v>
      </c>
      <c r="G132" s="12">
        <v>7144159772.6583881</v>
      </c>
      <c r="H132" s="12">
        <v>3215430837.6984553</v>
      </c>
      <c r="I132" s="12"/>
      <c r="J132" s="12"/>
      <c r="K132" s="12"/>
      <c r="L132" s="12">
        <v>620625104.38296282</v>
      </c>
      <c r="M132" s="12">
        <v>585915743.2840749</v>
      </c>
      <c r="N132" s="12">
        <v>1983675792.3928945</v>
      </c>
      <c r="O132" s="12">
        <v>738512294.90000021</v>
      </c>
      <c r="P132" s="12">
        <v>1481330302.5400002</v>
      </c>
      <c r="Q132" s="12">
        <v>501600434.30000007</v>
      </c>
      <c r="R132" s="12">
        <v>979729868.24000025</v>
      </c>
      <c r="S132" s="12">
        <v>431841569</v>
      </c>
      <c r="T132" s="12">
        <v>1266404409.5576897</v>
      </c>
      <c r="U132" s="12">
        <v>1252078449.75769</v>
      </c>
      <c r="V132" s="12">
        <v>14325959.799999999</v>
      </c>
      <c r="W132" s="12">
        <v>18697995049.475864</v>
      </c>
    </row>
    <row r="133" spans="1:24" ht="24" hidden="1" customHeight="1" x14ac:dyDescent="0.25">
      <c r="A133" s="21"/>
      <c r="B133" s="24" t="s">
        <v>143</v>
      </c>
      <c r="C133" s="24"/>
      <c r="D133" s="12">
        <v>8386711536.7611942</v>
      </c>
      <c r="E133" s="12">
        <v>7589783864.6029968</v>
      </c>
      <c r="F133" s="12">
        <v>796927672.15820038</v>
      </c>
      <c r="G133" s="12">
        <v>7144092750.6683884</v>
      </c>
      <c r="H133" s="12">
        <v>3215430837.6984553</v>
      </c>
      <c r="I133" s="12"/>
      <c r="J133" s="12"/>
      <c r="K133" s="12"/>
      <c r="L133" s="12">
        <v>620564950.44296277</v>
      </c>
      <c r="M133" s="12">
        <v>585915743.2840749</v>
      </c>
      <c r="N133" s="12">
        <v>1983675792.3928945</v>
      </c>
      <c r="O133" s="12">
        <v>738505426.85000014</v>
      </c>
      <c r="P133" s="12">
        <v>1472405295.7740002</v>
      </c>
      <c r="Q133" s="12">
        <v>501520754.65399998</v>
      </c>
      <c r="R133" s="12">
        <v>970884541.12000012</v>
      </c>
      <c r="S133" s="12">
        <v>431841569</v>
      </c>
      <c r="T133" s="12">
        <v>1266404409.5576897</v>
      </c>
      <c r="U133" s="12">
        <v>1252078449.75769</v>
      </c>
      <c r="V133" s="12">
        <v>14325959.799999999</v>
      </c>
      <c r="W133" s="12">
        <v>18701455561.761284</v>
      </c>
    </row>
    <row r="134" spans="1:24" s="32" customFormat="1" ht="27" hidden="1" customHeight="1" x14ac:dyDescent="0.25">
      <c r="A134" s="25"/>
      <c r="B134" s="26" t="s">
        <v>142</v>
      </c>
      <c r="C134" s="26"/>
      <c r="D134" s="27">
        <v>8386188022.9971943</v>
      </c>
      <c r="E134" s="27">
        <v>7589783864.6029968</v>
      </c>
      <c r="F134" s="27">
        <v>796404158.39420021</v>
      </c>
      <c r="G134" s="28">
        <v>7143714997.6683884</v>
      </c>
      <c r="H134" s="29">
        <v>3215430837.6984553</v>
      </c>
      <c r="I134" s="29"/>
      <c r="J134" s="29"/>
      <c r="K134" s="29"/>
      <c r="L134" s="28">
        <v>620564950.44296277</v>
      </c>
      <c r="M134" s="30">
        <v>585915743.2840749</v>
      </c>
      <c r="N134" s="30">
        <v>1983102688.3928945</v>
      </c>
      <c r="O134" s="30">
        <v>738700777.85000014</v>
      </c>
      <c r="P134" s="30">
        <v>1472405295.7740002</v>
      </c>
      <c r="Q134" s="30">
        <v>501520754.65399998</v>
      </c>
      <c r="R134" s="31">
        <v>970884541.12000012</v>
      </c>
      <c r="S134" s="31">
        <v>431841569</v>
      </c>
      <c r="T134" s="30">
        <v>1266404409.5576897</v>
      </c>
      <c r="U134" s="25">
        <v>1252078449.75769</v>
      </c>
      <c r="V134" s="25">
        <v>14325959.799999999</v>
      </c>
      <c r="W134" s="25">
        <v>18700554294.997284</v>
      </c>
    </row>
    <row r="135" spans="1:24" hidden="1" x14ac:dyDescent="0.25">
      <c r="A135" s="10"/>
      <c r="B135" s="33"/>
      <c r="C135" s="33"/>
      <c r="D135" s="34"/>
      <c r="E135" s="34"/>
      <c r="F135" s="34">
        <f>F132-F134</f>
        <v>9717479.5068000555</v>
      </c>
      <c r="G135" s="35"/>
      <c r="H135" s="34"/>
      <c r="I135" s="34"/>
      <c r="J135" s="34"/>
      <c r="K135" s="34"/>
      <c r="L135" s="34"/>
      <c r="M135" s="10"/>
      <c r="N135" s="36"/>
      <c r="O135" s="36"/>
      <c r="P135" s="10"/>
      <c r="Q135" s="10"/>
      <c r="R135" s="10"/>
      <c r="S135" s="10"/>
      <c r="T135" s="10"/>
      <c r="U135" s="10"/>
      <c r="V135" s="10"/>
      <c r="W135" s="34"/>
    </row>
    <row r="136" spans="1:24" hidden="1" x14ac:dyDescent="0.25">
      <c r="A136" s="10"/>
      <c r="B136" s="33"/>
      <c r="C136" s="33"/>
      <c r="D136" s="34"/>
      <c r="E136" s="34"/>
      <c r="F136" s="34"/>
      <c r="G136" s="34"/>
      <c r="H136" s="34"/>
      <c r="I136" s="34"/>
      <c r="J136" s="34"/>
      <c r="K136" s="34"/>
      <c r="L136" s="10"/>
      <c r="M136" s="10"/>
      <c r="N136" s="36">
        <f>N134-N132</f>
        <v>-573104</v>
      </c>
      <c r="O136" s="36"/>
      <c r="P136" s="10"/>
      <c r="Q136" s="10"/>
      <c r="R136" s="10"/>
      <c r="S136" s="10"/>
      <c r="T136" s="10"/>
      <c r="U136" s="10"/>
      <c r="V136" s="10"/>
      <c r="W136" s="37"/>
    </row>
    <row r="137" spans="1:24" ht="25.5" hidden="1" customHeight="1" x14ac:dyDescent="0.25">
      <c r="A137" s="10"/>
      <c r="B137" s="33" t="s">
        <v>144</v>
      </c>
      <c r="C137" s="33"/>
      <c r="D137" s="34">
        <f>D131-D132</f>
        <v>26524200.833768845</v>
      </c>
      <c r="E137" s="34">
        <f>E131-E132</f>
        <v>21985955.981767654</v>
      </c>
      <c r="F137" s="34">
        <f>F131-F132</f>
        <v>4538244.8519998789</v>
      </c>
      <c r="G137" s="34">
        <f>G131-G132</f>
        <v>17645587.841114998</v>
      </c>
      <c r="H137" s="34">
        <f t="shared" ref="H137:W137" si="22">H131-H132</f>
        <v>12845997.071545124</v>
      </c>
      <c r="I137" s="34">
        <f t="shared" si="22"/>
        <v>1272774706.5889719</v>
      </c>
      <c r="J137" s="34">
        <f t="shared" si="22"/>
        <v>41322152.291027918</v>
      </c>
      <c r="K137" s="34">
        <f t="shared" si="22"/>
        <v>1914179975.8899996</v>
      </c>
      <c r="L137" s="34">
        <f t="shared" si="22"/>
        <v>3169410.1285185814</v>
      </c>
      <c r="M137" s="34">
        <f t="shared" si="22"/>
        <v>219613</v>
      </c>
      <c r="N137" s="34">
        <f t="shared" si="22"/>
        <v>6789558.0410525799</v>
      </c>
      <c r="O137" s="34">
        <f t="shared" si="22"/>
        <v>-5378990.4000000954</v>
      </c>
      <c r="P137" s="34">
        <f t="shared" si="22"/>
        <v>-41663680.706933498</v>
      </c>
      <c r="Q137" s="34">
        <f t="shared" si="22"/>
        <v>4515413.950666666</v>
      </c>
      <c r="R137" s="34">
        <f t="shared" si="22"/>
        <v>-46179094.657600522</v>
      </c>
      <c r="S137" s="34">
        <f t="shared" si="22"/>
        <v>228403</v>
      </c>
      <c r="T137" s="34">
        <f t="shared" si="22"/>
        <v>-2013049.1176893711</v>
      </c>
      <c r="U137" s="34">
        <f t="shared" si="22"/>
        <v>-2282298.1176900864</v>
      </c>
      <c r="V137" s="34">
        <f t="shared" si="22"/>
        <v>269249</v>
      </c>
      <c r="W137" s="34">
        <f t="shared" si="22"/>
        <v>721461.85025787354</v>
      </c>
    </row>
    <row r="138" spans="1:24" hidden="1" x14ac:dyDescent="0.25">
      <c r="G138" s="13"/>
      <c r="H138" s="13"/>
      <c r="I138" s="13"/>
      <c r="J138" s="13"/>
      <c r="K138" s="13"/>
      <c r="N138" s="38"/>
      <c r="O138" s="38"/>
    </row>
    <row r="139" spans="1:24" hidden="1" x14ac:dyDescent="0.25">
      <c r="G139" s="13"/>
      <c r="H139" s="13"/>
      <c r="I139" s="13"/>
      <c r="J139" s="13"/>
      <c r="K139" s="13"/>
    </row>
    <row r="140" spans="1:24" hidden="1" x14ac:dyDescent="0.25">
      <c r="B140" s="39" t="s">
        <v>145</v>
      </c>
      <c r="C140" s="39"/>
      <c r="G140" s="13"/>
      <c r="H140" s="13"/>
      <c r="I140" s="13"/>
      <c r="J140" s="13"/>
      <c r="K140" s="13"/>
    </row>
    <row r="141" spans="1:24" ht="38.1" hidden="1" customHeight="1" x14ac:dyDescent="0.25">
      <c r="A141" s="10">
        <f>A86+1</f>
        <v>78</v>
      </c>
      <c r="B141" s="11" t="s">
        <v>139</v>
      </c>
      <c r="C141" s="11"/>
      <c r="D141" s="1">
        <f>E141+F141</f>
        <v>0</v>
      </c>
      <c r="E141" s="1"/>
      <c r="F141" s="1"/>
      <c r="G141" s="1">
        <f>SUM(H141:O141)</f>
        <v>195351</v>
      </c>
      <c r="H141" s="1"/>
      <c r="I141" s="1"/>
      <c r="J141" s="1"/>
      <c r="K141" s="1"/>
      <c r="L141" s="15"/>
      <c r="M141" s="1"/>
      <c r="N141" s="1"/>
      <c r="O141" s="1">
        <v>195351</v>
      </c>
      <c r="P141" s="1">
        <f>Q141+R141</f>
        <v>0</v>
      </c>
      <c r="Q141" s="1"/>
      <c r="R141" s="1"/>
      <c r="S141" s="1"/>
      <c r="T141" s="1"/>
      <c r="U141" s="1"/>
      <c r="V141" s="1"/>
      <c r="W141" s="12">
        <f>T141+P141+G141+D141+S141</f>
        <v>195351</v>
      </c>
    </row>
    <row r="142" spans="1:24" hidden="1" x14ac:dyDescent="0.25">
      <c r="N142" s="38"/>
      <c r="O142" s="38"/>
    </row>
    <row r="143" spans="1:24" hidden="1" x14ac:dyDescent="0.25">
      <c r="B143" s="6" t="s">
        <v>265</v>
      </c>
      <c r="D143" s="38">
        <f>SUM(E143:F143)</f>
        <v>8374258995.719388</v>
      </c>
      <c r="E143" s="38">
        <v>7568137357.8187876</v>
      </c>
      <c r="F143" s="38">
        <v>806121637.90060019</v>
      </c>
      <c r="P143" s="38">
        <f>SUM(Q143:R143)</f>
        <v>1481330302.5399997</v>
      </c>
      <c r="Q143" s="38">
        <v>501600434.29999995</v>
      </c>
      <c r="R143" s="38">
        <v>979729868.23999977</v>
      </c>
    </row>
    <row r="144" spans="1:24" hidden="1" x14ac:dyDescent="0.25">
      <c r="G144" s="13"/>
    </row>
    <row r="145" spans="2:11" s="38" customFormat="1" x14ac:dyDescent="0.25">
      <c r="B145" s="40"/>
      <c r="C145" s="40"/>
    </row>
    <row r="146" spans="2:11" x14ac:dyDescent="0.25">
      <c r="H146" s="41"/>
      <c r="I146" s="41"/>
      <c r="J146" s="41"/>
      <c r="K146" s="41"/>
    </row>
    <row r="147" spans="2:11" x14ac:dyDescent="0.25">
      <c r="H147" s="41"/>
    </row>
    <row r="148" spans="2:11" x14ac:dyDescent="0.25">
      <c r="H148" s="41"/>
    </row>
    <row r="149" spans="2:11" x14ac:dyDescent="0.25">
      <c r="H149" s="41"/>
      <c r="K149" s="41"/>
    </row>
  </sheetData>
  <mergeCells count="29">
    <mergeCell ref="A6:A8"/>
    <mergeCell ref="D6:F6"/>
    <mergeCell ref="G6:O6"/>
    <mergeCell ref="P6:R6"/>
    <mergeCell ref="I8:J8"/>
    <mergeCell ref="B6:B9"/>
    <mergeCell ref="L7:L9"/>
    <mergeCell ref="M7:M9"/>
    <mergeCell ref="N7:N9"/>
    <mergeCell ref="O7:O9"/>
    <mergeCell ref="C6:C9"/>
    <mergeCell ref="D7:D9"/>
    <mergeCell ref="K8:K9"/>
    <mergeCell ref="G7:G9"/>
    <mergeCell ref="P7:P9"/>
    <mergeCell ref="Q7:Q9"/>
    <mergeCell ref="F7:F9"/>
    <mergeCell ref="E7:E9"/>
    <mergeCell ref="H7:H9"/>
    <mergeCell ref="I7:K7"/>
    <mergeCell ref="V1:W2"/>
    <mergeCell ref="B4:W4"/>
    <mergeCell ref="W6:W9"/>
    <mergeCell ref="R7:R9"/>
    <mergeCell ref="S6:S9"/>
    <mergeCell ref="T6:V6"/>
    <mergeCell ref="T7:T9"/>
    <mergeCell ref="U7:U9"/>
    <mergeCell ref="V7:V9"/>
  </mergeCells>
  <phoneticPr fontId="7" type="noConversion"/>
  <pageMargins left="0" right="0" top="0.35433070866141736" bottom="0.19685039370078741" header="0.11811023622047245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4</vt:lpstr>
      <vt:lpstr>'Решение 4'!Заголовки_для_печати</vt:lpstr>
      <vt:lpstr>'Решение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Москвич Наталья Владимировна</cp:lastModifiedBy>
  <cp:lastPrinted>2017-07-10T00:48:51Z</cp:lastPrinted>
  <dcterms:created xsi:type="dcterms:W3CDTF">2015-12-28T10:11:00Z</dcterms:created>
  <dcterms:modified xsi:type="dcterms:W3CDTF">2017-07-12T23:13:09Z</dcterms:modified>
</cp:coreProperties>
</file>